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490" windowHeight="7755" activeTab="1"/>
  </bookViews>
  <sheets>
    <sheet name="iniciativa LI" sheetId="1" r:id="rId1"/>
    <sheet name="PRESUP INGRE 2017" sheetId="2" r:id="rId2"/>
  </sheets>
  <externalReferences>
    <externalReference r:id="rId3"/>
    <externalReference r:id="rId4"/>
  </externalReferences>
  <definedNames>
    <definedName name="_xlnm.Print_Area" localSheetId="0">'iniciativa LI'!$A$2:$E$227</definedName>
    <definedName name="_xlnm.Print_Area" localSheetId="1">'PRESUP INGRE 2017'!$A$1:$F$197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88" i="2" l="1"/>
  <c r="F184" i="2"/>
  <c r="F182" i="2"/>
  <c r="F179" i="2"/>
  <c r="F178" i="2"/>
  <c r="F176" i="2"/>
  <c r="F169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44" i="2"/>
  <c r="F122" i="2" l="1"/>
  <c r="F123" i="2"/>
  <c r="F124" i="2"/>
  <c r="F125" i="2"/>
  <c r="F126" i="2"/>
  <c r="F127" i="2"/>
  <c r="F128" i="2"/>
  <c r="F129" i="2"/>
  <c r="F130" i="2"/>
  <c r="F121" i="2"/>
  <c r="F111" i="2"/>
  <c r="F104" i="2"/>
  <c r="F105" i="2"/>
  <c r="F106" i="2"/>
  <c r="F103" i="2"/>
  <c r="E72" i="2"/>
  <c r="E96" i="2"/>
  <c r="F76" i="2"/>
  <c r="F77" i="2"/>
  <c r="F78" i="2"/>
  <c r="F79" i="2"/>
  <c r="F80" i="2"/>
  <c r="F81" i="2"/>
  <c r="F82" i="2"/>
  <c r="F73" i="2"/>
  <c r="F74" i="2"/>
  <c r="F75" i="2"/>
  <c r="F72" i="2"/>
  <c r="F70" i="2"/>
  <c r="F69" i="2"/>
  <c r="F39" i="2"/>
  <c r="F40" i="2"/>
  <c r="F41" i="2"/>
  <c r="E37" i="2"/>
  <c r="F38" i="2"/>
  <c r="E33" i="2"/>
  <c r="E12" i="2" s="1"/>
  <c r="E15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16" i="2"/>
  <c r="E182" i="2"/>
  <c r="E176" i="2"/>
  <c r="E167" i="2"/>
  <c r="E143" i="2"/>
  <c r="E120" i="2"/>
  <c r="E113" i="2" s="1"/>
  <c r="E111" i="2" s="1"/>
  <c r="E105" i="2"/>
  <c r="E81" i="2"/>
  <c r="E70" i="2"/>
  <c r="E67" i="2"/>
  <c r="E141" i="2" l="1"/>
  <c r="F143" i="2"/>
  <c r="E65" i="2"/>
  <c r="F12" i="2"/>
  <c r="E72" i="1"/>
  <c r="E46" i="1"/>
  <c r="E20" i="1"/>
  <c r="E21" i="1"/>
  <c r="E22" i="1"/>
  <c r="E23" i="1"/>
  <c r="E24" i="1"/>
  <c r="E11" i="2" l="1"/>
  <c r="F194" i="2"/>
  <c r="F192" i="2"/>
  <c r="F190" i="2"/>
  <c r="C188" i="2"/>
  <c r="C182" i="2" s="1"/>
  <c r="F186" i="2"/>
  <c r="D182" i="2"/>
  <c r="D179" i="2"/>
  <c r="C179" i="2"/>
  <c r="D178" i="2"/>
  <c r="C178" i="2"/>
  <c r="E194" i="1"/>
  <c r="E192" i="1" s="1"/>
  <c r="D167" i="2"/>
  <c r="C167" i="2"/>
  <c r="D160" i="2"/>
  <c r="C160" i="2"/>
  <c r="E167" i="1"/>
  <c r="E165" i="1"/>
  <c r="E163" i="1"/>
  <c r="E162" i="1"/>
  <c r="E161" i="1"/>
  <c r="E160" i="1"/>
  <c r="E159" i="1"/>
  <c r="D143" i="2"/>
  <c r="D141" i="2" s="1"/>
  <c r="C143" i="2"/>
  <c r="C141" i="2" s="1"/>
  <c r="F141" i="2"/>
  <c r="F139" i="2"/>
  <c r="F138" i="2"/>
  <c r="F137" i="2"/>
  <c r="F136" i="2"/>
  <c r="F135" i="2"/>
  <c r="F134" i="2"/>
  <c r="F133" i="2"/>
  <c r="F132" i="2"/>
  <c r="F131" i="2"/>
  <c r="E135" i="1"/>
  <c r="E134" i="1"/>
  <c r="E132" i="1"/>
  <c r="E130" i="1"/>
  <c r="E128" i="1"/>
  <c r="E127" i="1"/>
  <c r="E125" i="1"/>
  <c r="E122" i="1"/>
  <c r="D120" i="2"/>
  <c r="C120" i="2"/>
  <c r="C113" i="2" s="1"/>
  <c r="C111" i="2" s="1"/>
  <c r="D113" i="2"/>
  <c r="D111" i="2" s="1"/>
  <c r="E107" i="1"/>
  <c r="E106" i="1" s="1"/>
  <c r="D105" i="2"/>
  <c r="C105" i="2"/>
  <c r="E104" i="1"/>
  <c r="F102" i="2"/>
  <c r="F101" i="2"/>
  <c r="F100" i="2"/>
  <c r="F99" i="2"/>
  <c r="F96" i="2" s="1"/>
  <c r="D96" i="2"/>
  <c r="C96" i="2"/>
  <c r="E83" i="1"/>
  <c r="D81" i="2"/>
  <c r="D72" i="2" s="1"/>
  <c r="C81" i="2"/>
  <c r="E82" i="1"/>
  <c r="E81" i="1"/>
  <c r="E80" i="1"/>
  <c r="E79" i="1"/>
  <c r="E78" i="1"/>
  <c r="E76" i="1"/>
  <c r="E75" i="1"/>
  <c r="C72" i="2"/>
  <c r="D70" i="2"/>
  <c r="D67" i="2" s="1"/>
  <c r="C70" i="2"/>
  <c r="C67" i="2" s="1"/>
  <c r="E70" i="1"/>
  <c r="F59" i="2"/>
  <c r="E60" i="1" s="1"/>
  <c r="F58" i="2"/>
  <c r="F57" i="2"/>
  <c r="E58" i="1" s="1"/>
  <c r="F56" i="2"/>
  <c r="F55" i="2"/>
  <c r="F54" i="2"/>
  <c r="F53" i="2"/>
  <c r="F52" i="2"/>
  <c r="F51" i="2"/>
  <c r="F50" i="2"/>
  <c r="F49" i="2"/>
  <c r="F48" i="2"/>
  <c r="F47" i="2"/>
  <c r="F46" i="2"/>
  <c r="F44" i="2"/>
  <c r="F43" i="2"/>
  <c r="F42" i="2"/>
  <c r="E42" i="1"/>
  <c r="E41" i="1"/>
  <c r="E40" i="1"/>
  <c r="E39" i="1"/>
  <c r="D37" i="2"/>
  <c r="C37" i="2"/>
  <c r="F36" i="2"/>
  <c r="F35" i="2"/>
  <c r="E36" i="1" s="1"/>
  <c r="F34" i="2"/>
  <c r="D33" i="2"/>
  <c r="C33" i="2"/>
  <c r="F31" i="2"/>
  <c r="E25" i="1"/>
  <c r="E18" i="1"/>
  <c r="E17" i="1"/>
  <c r="D15" i="2"/>
  <c r="C15" i="2"/>
  <c r="E139" i="1"/>
  <c r="E138" i="1"/>
  <c r="E137" i="1"/>
  <c r="E136" i="1"/>
  <c r="E102" i="1"/>
  <c r="E101" i="1"/>
  <c r="E77" i="1"/>
  <c r="E15" i="1"/>
  <c r="E157" i="1" l="1"/>
  <c r="E156" i="1" s="1"/>
  <c r="E154" i="1" s="1"/>
  <c r="D12" i="2"/>
  <c r="E183" i="1"/>
  <c r="E182" i="1" s="1"/>
  <c r="F167" i="2"/>
  <c r="D65" i="2"/>
  <c r="C12" i="2"/>
  <c r="F120" i="2"/>
  <c r="F113" i="2" s="1"/>
  <c r="E124" i="1"/>
  <c r="E121" i="1" s="1"/>
  <c r="E114" i="1" s="1"/>
  <c r="E112" i="1" s="1"/>
  <c r="F37" i="2"/>
  <c r="F15" i="2"/>
  <c r="E19" i="1"/>
  <c r="E16" i="1" s="1"/>
  <c r="F33" i="2"/>
  <c r="E37" i="1"/>
  <c r="C65" i="2"/>
  <c r="D176" i="2"/>
  <c r="E203" i="1"/>
  <c r="C176" i="2"/>
  <c r="E38" i="1"/>
  <c r="E97" i="1"/>
  <c r="E73" i="1"/>
  <c r="E211" i="1"/>
  <c r="C11" i="2"/>
  <c r="E205" i="1"/>
  <c r="E215" i="1"/>
  <c r="D11" i="2" l="1"/>
  <c r="F11" i="2" s="1"/>
  <c r="F67" i="2"/>
  <c r="F65" i="2" s="1"/>
  <c r="E71" i="1"/>
  <c r="E68" i="1" s="1"/>
  <c r="E66" i="1" s="1"/>
  <c r="E201" i="1"/>
  <c r="E209" i="1"/>
  <c r="F32" i="2"/>
  <c r="E35" i="1"/>
  <c r="E34" i="1" s="1"/>
  <c r="E13" i="1" s="1"/>
  <c r="E11" i="1" l="1"/>
</calcChain>
</file>

<file path=xl/sharedStrings.xml><?xml version="1.0" encoding="utf-8"?>
<sst xmlns="http://schemas.openxmlformats.org/spreadsheetml/2006/main" count="267" uniqueCount="141">
  <si>
    <t>H. XV AYUNTAMIENTO DE COMONDU, B.C.S.</t>
  </si>
  <si>
    <t>TOTAL</t>
  </si>
  <si>
    <t>1 IMPUESTOS</t>
  </si>
  <si>
    <t>11  IMPTO. SOBRE LOS INGRESOS</t>
  </si>
  <si>
    <t>12    IMPTO. SOBRE EL PATRIMONIO</t>
  </si>
  <si>
    <t>12 1    ADQUISICION DE BIENES INMUEBLES</t>
  </si>
  <si>
    <t>12 2 PREDIAL URBANO EJERCICIO ACTUAL</t>
  </si>
  <si>
    <t>12 3PREDIAL RUSTICO EJERCICIO ACTUAL</t>
  </si>
  <si>
    <t>12 3 IMPTO. PREDIAL EJIDAL</t>
  </si>
  <si>
    <t xml:space="preserve">12 4  IMPTO. PREDIAL PTAS BENEF.        </t>
  </si>
  <si>
    <t>12 5  EJE.FISC.ANT. PREDIAL URBANO</t>
  </si>
  <si>
    <t>12 6 EJE. FISCL. ANT. PREDIAL RUSTICO</t>
  </si>
  <si>
    <t>13  IMPTOS. SOBRE LA PRODUCCION, EL CONSUMO Y LAS TRANSACCIONES</t>
  </si>
  <si>
    <t>14  IMPUESTOS AL COMERCIO EXTERIOR</t>
  </si>
  <si>
    <t xml:space="preserve">15  IMPUESTOS SOBRE NOMINAS Y ASIMILABLES </t>
  </si>
  <si>
    <t>16  IMPUESTOS ECOLOGICOS</t>
  </si>
  <si>
    <t xml:space="preserve">17 ACCESORIOS </t>
  </si>
  <si>
    <t>17 1 MULTAS</t>
  </si>
  <si>
    <t>17 2 GASTOS DE EJECUCION</t>
  </si>
  <si>
    <t>17 3 RECARGOS</t>
  </si>
  <si>
    <t>18 OTROS IMPUESTOS</t>
  </si>
  <si>
    <t>18 1 ESPECTACULOS PUBLICOS,  RIFAS, LOTERIAS</t>
  </si>
  <si>
    <t>18 2 JUEGOS PERMITIDOS</t>
  </si>
  <si>
    <t>18 3 URBANIZACION</t>
  </si>
  <si>
    <t>18 4 IMPUESTO ADICIONAL PARA EJECUCION D E OBRAS Y SERVICIOS PUBLICOS</t>
  </si>
  <si>
    <t xml:space="preserve">  </t>
  </si>
  <si>
    <t>19 IMPUESTOS NO COMPRENDIDOS EN LAS FRACCIONES DE LA LEY DE INGRESOS</t>
  </si>
  <si>
    <t xml:space="preserve">CAUSADAS EN EJERCICIOS ANTERIORES PENDIENTES DE LIQUIDACION O PAGO </t>
  </si>
  <si>
    <t>2 CUOTAS Y APORTACIONES DE SEGURIDAD SOCIAL</t>
  </si>
  <si>
    <t>21 APORTACIONES PARA FONDOS DE VIVIENDA</t>
  </si>
  <si>
    <t>22  CUOTAS PARA EL SEGURO SOCIAL</t>
  </si>
  <si>
    <t>23 CUOTAS DE AHORRO PARA EL RETIRO</t>
  </si>
  <si>
    <t>24  OTRAS CUOTAS Y APORTACIONES PARA LA SEGURIDAD SOCIAL</t>
  </si>
  <si>
    <t xml:space="preserve">25 ACCESORIOS </t>
  </si>
  <si>
    <t>3 CONTRIBUCIONES DE MEJORAS</t>
  </si>
  <si>
    <t>31 CONTRIBUCIONES DE MEJORAS POR OBRAS PUBLICAS</t>
  </si>
  <si>
    <t xml:space="preserve">39 CONTRIBUCIONES DE MEJORAS NO COMPRENDIDAS EN LAS FRACCIONES DE LA </t>
  </si>
  <si>
    <t>LEY DE INGRESOS CAUSADAS EN EJERCICIOS FISCALES ANTERIORES PENDIENTES</t>
  </si>
  <si>
    <t>DE LIQUIDACION O PAGO.</t>
  </si>
  <si>
    <t>4 DERECHOS</t>
  </si>
  <si>
    <t>41 DERECHOS POR EL USO, GOCE, APROVECHAMIENTO O EXPLOTACION DE</t>
  </si>
  <si>
    <t xml:space="preserve"> BIENES DE DOMINIO PUBLICO </t>
  </si>
  <si>
    <t>41 1  PANTEONES</t>
  </si>
  <si>
    <t>41 2 OCUPACION VIA PUBLICA, RECOLEC. RESIDUOS SOLIDOS</t>
  </si>
  <si>
    <t>42  DERECHOS A LOS HIDROCARBUROS</t>
  </si>
  <si>
    <t>43 DERECHOS POR PRESTACION DE SERVICIOS</t>
  </si>
  <si>
    <t>43 1 REGISTRO PUBLICO DE LA PROPIEDAD</t>
  </si>
  <si>
    <t>43 2 SERVICIOS  CATASTRALES</t>
  </si>
  <si>
    <t>43 3 LICENCIAS PARA CONSTRUCCION</t>
  </si>
  <si>
    <t>43 4  REGISTRO CIVIL</t>
  </si>
  <si>
    <t>43 5 SERVICIO DE RASTRO MUNICIPAL</t>
  </si>
  <si>
    <t>43 6   SERV. DE SEG. Y TRANSITO, CONT. VEHIC., PERMISOS, DOT, PLACAS, LICENCIAS</t>
  </si>
  <si>
    <t>43 7 ALINEAMIENTOS</t>
  </si>
  <si>
    <t>43 8 SERVICIOS DE INSPECCION</t>
  </si>
  <si>
    <t>43 9 LICENCIAS,REVALIDACION, PERMISOS BEBIDAS ALCOHOLICAS</t>
  </si>
  <si>
    <t>43 91 ANUNCIOS EN LA VIA PUBLICA</t>
  </si>
  <si>
    <t>44  OTROS DERECHOS</t>
  </si>
  <si>
    <t>44 1 ESTABLECIMIENTOS QUE EXPENDEN BEBIDAS</t>
  </si>
  <si>
    <t>44 1 ESTACIONAMIENTOS COMERCIALES Y SOBRE BANQUETAS</t>
  </si>
  <si>
    <t>44 21ANUNCIOS BEBIDAS ALCOHOLICAS</t>
  </si>
  <si>
    <t xml:space="preserve">44 2 POR LA APERTURA DE ZANJAS O CEPAS EN LA VIA PUBLICA PARA INSTALACION DE INFRAEST. </t>
  </si>
  <si>
    <t>44 3 LEGALIZACION DE FIRMAS, EXP. DE CERTIFIC, CONST. Y COPIAS CERTIFICADAS</t>
  </si>
  <si>
    <t>44 4 LIMPIA, RECOLECCION, TRASLADO, TRATAMIENTO Y DISPOSICION FINAL DE RESIDUOS</t>
  </si>
  <si>
    <t>45 ACCESORIOS</t>
  </si>
  <si>
    <t>45 1 MULTAS</t>
  </si>
  <si>
    <t xml:space="preserve">49 DERECHOS NO COMPRENDIDOS  EN LAS FRACCIONES  DE LA LEY DE INGRESOS </t>
  </si>
  <si>
    <t>CAUSADAS EN EJERCICIOS FISCALES ANTERIORES PENDIENTES DE LIQUIDACION O PAGO</t>
  </si>
  <si>
    <t>5 PRODUCTOS</t>
  </si>
  <si>
    <t>51 PRODUCTOS DE TIPO CORRIENTE</t>
  </si>
  <si>
    <t>51 1 PROD. DERIVADOS DEL USO Y APROVECHAMIENTO DE BIENES</t>
  </si>
  <si>
    <t>51 2 ENAJENACION DE BIENES MUEBLES NO SUJETOS A SER INVENTARIADOS</t>
  </si>
  <si>
    <t>51 3  ACCESORIOS DE PRODUCTOS</t>
  </si>
  <si>
    <t>51 9 OTROS PRODUCTOS QUE GENERAN INGRESOS CORRIENTES</t>
  </si>
  <si>
    <t>51 91 VENTA Y EXPLOTACION DE BIENES</t>
  </si>
  <si>
    <t>51 92 SERVICIOS DE GRUAS</t>
  </si>
  <si>
    <t>51 93 ALMACENAJE DE VEHICULOS EN CORR.</t>
  </si>
  <si>
    <t>51 94 BIENES MOSTRENCOS</t>
  </si>
  <si>
    <t>51 95 VENTA SOLARES FUND. LEGAL</t>
  </si>
  <si>
    <t>51 951  ABONO A TERRENOS</t>
  </si>
  <si>
    <t>51 952 SNACION POR ENAJENACION</t>
  </si>
  <si>
    <t>51 953 EXPEDICION DE TITULOS</t>
  </si>
  <si>
    <t>51 96 PAPEL ACTAS REGISTRO CIVIL</t>
  </si>
  <si>
    <t>51 97    MERCADO MUNICIPAL</t>
  </si>
  <si>
    <t xml:space="preserve">51 98 ESTABLECIMIENTO QUE EXPENDEN BEBIDAS </t>
  </si>
  <si>
    <t>51 981 LIC. PARA BEBEIDAS ALCOHOLICAS</t>
  </si>
  <si>
    <t>51 993 PRODUCTOS DIVERSOS</t>
  </si>
  <si>
    <t>6 APROVECHAMIENTOS</t>
  </si>
  <si>
    <t>61  APROVECHAMIENTOS DE TIPO CORRIENTE</t>
  </si>
  <si>
    <t>61 1 INCENTIVOS DERIVADOS  DE LA COLABORACION FISCAL</t>
  </si>
  <si>
    <t>61 12 RECARGOS PREDIAL EJERCICIO ACTUAL</t>
  </si>
  <si>
    <t>61 13 OTROS RECARGOS PREDIAL EJERCICIO ACTUAL</t>
  </si>
  <si>
    <t>61 14 RECARGOS PREDIAL EJERCICIOS ANTERIORES</t>
  </si>
  <si>
    <t>61 15 OTROS RECARGOS PREDIAL EJERCICIOS ANTERIORES</t>
  </si>
  <si>
    <t>61 21 MULTAS PREDIAL EJERCICIO ACTUAL</t>
  </si>
  <si>
    <t>61 22 OTRAS MULTAS PREDIAL EJERCICIO ACTUAL</t>
  </si>
  <si>
    <t>61 23 MULTAS PREDIAL EJERCICIOS ANTERIORES</t>
  </si>
  <si>
    <t>61 24 OTRAS MULTAS PREDIAL EJERCICIOS ANTERIORES</t>
  </si>
  <si>
    <t>61 3 INDEMNIZACIONES</t>
  </si>
  <si>
    <t>61 4 REINTEGROS</t>
  </si>
  <si>
    <t>61 5 APROVECHAMIENTOS PROVENIENTES DE OBRA PUBLICA</t>
  </si>
  <si>
    <t>61 6  APROVECHAMIENTO POR PART. DERIV. DE LA APLICACIÓN</t>
  </si>
  <si>
    <t>61 7 APROVECHAMIENTOS POR APORTACIONES Y COOPERACIONES</t>
  </si>
  <si>
    <t>61 8 ACCESORIOS DE APROVECHAMIENTOS</t>
  </si>
  <si>
    <t>61 9 OTROS APROVECHAMIENTOS</t>
  </si>
  <si>
    <t>61 91   APROVECHAMIENTOS DIVERSOS</t>
  </si>
  <si>
    <t>61 92   REZAGOS</t>
  </si>
  <si>
    <t xml:space="preserve">61 93    GASTOS DE EJECUCION </t>
  </si>
  <si>
    <t>62 APROVECHAMIENTOS DE CAPITAL</t>
  </si>
  <si>
    <t xml:space="preserve">69 APROVECHAMIENTOS NO COMPRENDIDOS  EN LAS FRACCIONES  DE LA LEY DE INGRESOS </t>
  </si>
  <si>
    <t>7 INGRESOS POR VENTAS DE BIENES Y SERVICIOS</t>
  </si>
  <si>
    <t>71 INGRESOS POR VENTAS DE BIENES Y SERVICIOS DE ORGANISMOS DESCENTRALIZADOS</t>
  </si>
  <si>
    <t>72 INGRESOS DE OPERACIÓN DE ENTIDADES PARAESTATALES EMPRESARIALES</t>
  </si>
  <si>
    <t xml:space="preserve">73 INGRESOS POR VENTAS DE BIENES Y SERVICIOS PRODUCIDOS EN ESTABLECIMIENTOS DEL </t>
  </si>
  <si>
    <t>GOBIERNO CENTRAL.</t>
  </si>
  <si>
    <t>8 PARTICIPACIONES Y APORTACIONES</t>
  </si>
  <si>
    <t>81 PARTICIPACIONES</t>
  </si>
  <si>
    <t>82 APORTACIONES</t>
  </si>
  <si>
    <t>83 CONVENIOS</t>
  </si>
  <si>
    <t>9 TRANSFERENCIAS, ASIGNACIONES, SUBSIDIOS Y OTRAS AYUDAS</t>
  </si>
  <si>
    <t>91 TRANSFERENCIAS INTERNAS Y ASIGNACIONES AL SECTOR PUBLICO</t>
  </si>
  <si>
    <t>92 TRANSFERENCIAS AL RESTO DEL SECTOR PUBLICO</t>
  </si>
  <si>
    <t>93 SUBSIDIOS Y SUBVENCIONES</t>
  </si>
  <si>
    <t>94 AYUDAS SOCIALES</t>
  </si>
  <si>
    <t>95 PENSIONES Y JUBILACIONES</t>
  </si>
  <si>
    <t>96 TRANSFERENCIAS A FIDEICOMISOS, MANDATOS Y ANALOGOS</t>
  </si>
  <si>
    <t>0 INGRESOS DERIVADOS DE FINANCIAMIENTOS</t>
  </si>
  <si>
    <t>01 ENDEUDAMIENTO INTERNO</t>
  </si>
  <si>
    <t>02 ENDEUDAMIENTO EXTERNO</t>
  </si>
  <si>
    <t>OCTUBRE</t>
  </si>
  <si>
    <t>NOVIEMBRE</t>
  </si>
  <si>
    <t>51 952 SANCION POR ENAJENACION</t>
  </si>
  <si>
    <t>51 97  MERCADO MUNICIPAL</t>
  </si>
  <si>
    <t>51 982 REFRENDOS DE LIC. BEBIDAS</t>
  </si>
  <si>
    <t>51 983 CAMBIO DE DOMICILIO</t>
  </si>
  <si>
    <t>51 984 HORAS EXTRAS</t>
  </si>
  <si>
    <t>51 99 ANUNCIOS O CARTELES CON PUBLICIDAD</t>
  </si>
  <si>
    <t>51 991 ANUNCIOS BEBIDAS ALCOHOLICAS</t>
  </si>
  <si>
    <t>51 992 ANUNCIOS VIA PUBLICA</t>
  </si>
  <si>
    <t>INGRESO RECAUDADO</t>
  </si>
  <si>
    <t>INGRESOS RECAUDADOS 4TO TRIMESTRE  2017</t>
  </si>
  <si>
    <t>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</si>
</sst>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1" formatCode="_-* #,##0_-;\-* #,##0_-;_-* &quot;-&quot;_-;_-@_-"/>
    <numFmt numFmtId="43" formatCode="_-* #,##0.00_-;\-* #,##0.00_-;_-* &quot;-&quot;??_-;_-@_-"/>
    <numFmt numFmtId="164" formatCode="&quot;$&quot;#,##0.00"/>
    <numFmt numFmtId="165" formatCode="_(&quot;$&quot;* #,##0.00_);_(&quot;$&quot;* \(#,##0.00\);_(&quot;$&quot;* &quot;-&quot;??_);_(@_)"/>
    <numFmt numFmtId="166" formatCode="_(* #,##0_);_(* \(#,##0\);_(* &quot;-&quot;_);_(@_)"/>
    <numFmt numFmtId="167" formatCode="_-&quot;$&quot;* #,##0_-;\-&quot;$&quot;* #,##0_-;_-&quot;$&quot;* &quot;-&quot;??_-;_-@_-"/>
    <numFmt numFmtId="168" formatCode="_(* #,##0.00_);_(* \(#,##0.00\);_(* &quot;-&quot;??_);_(@_)"/>
    <numFmt numFmtId="169" formatCode="_-* #,##0.00_-;\-* #,##0.00_-;_-* &quot;-&quot;_-;_-@_-"/>
    <numFmt numFmtId="170" formatCode="#,##0.0000000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9"/>
      <color theme="1"/>
      <name val="Calibri"/>
      <family val="2"/>
      <scheme val="minor"/>
    </font>
    <font>
      <sz val="9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Arial"/>
      <family val="2"/>
    </font>
    <font>
      <b/>
      <sz val="9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</cellStyleXfs>
  <cellXfs count="175">
    <xf numFmtId="0" fontId="0" fillId="0" borderId="0" xfId="0"/>
    <xf numFmtId="164" fontId="0" fillId="0" borderId="0" xfId="0" applyNumberFormat="1"/>
    <xf numFmtId="164" fontId="0" fillId="0" borderId="4" xfId="0" applyNumberFormat="1" applyBorder="1"/>
    <xf numFmtId="164" fontId="2" fillId="0" borderId="8" xfId="0" applyNumberFormat="1" applyFont="1" applyBorder="1" applyAlignment="1">
      <alignment horizontal="center"/>
    </xf>
    <xf numFmtId="164" fontId="2" fillId="0" borderId="8" xfId="1" applyNumberFormat="1" applyFont="1" applyBorder="1"/>
    <xf numFmtId="166" fontId="0" fillId="0" borderId="0" xfId="0" applyNumberFormat="1" applyBorder="1"/>
    <xf numFmtId="166" fontId="0" fillId="0" borderId="0" xfId="0" applyNumberFormat="1" applyFill="1" applyBorder="1"/>
    <xf numFmtId="0" fontId="0" fillId="0" borderId="0" xfId="0" applyBorder="1"/>
    <xf numFmtId="0" fontId="0" fillId="0" borderId="9" xfId="0" applyBorder="1"/>
    <xf numFmtId="0" fontId="0" fillId="0" borderId="10" xfId="0" applyBorder="1"/>
    <xf numFmtId="164" fontId="0" fillId="0" borderId="12" xfId="0" applyNumberFormat="1" applyBorder="1"/>
    <xf numFmtId="0" fontId="0" fillId="0" borderId="0" xfId="0" applyFill="1" applyBorder="1"/>
    <xf numFmtId="37" fontId="5" fillId="0" borderId="13" xfId="3" applyNumberFormat="1" applyFont="1" applyBorder="1" applyAlignment="1">
      <alignment horizontal="left"/>
    </xf>
    <xf numFmtId="37" fontId="6" fillId="0" borderId="0" xfId="3" applyNumberFormat="1" applyFont="1" applyBorder="1"/>
    <xf numFmtId="164" fontId="2" fillId="0" borderId="14" xfId="1" applyNumberFormat="1" applyFont="1" applyBorder="1"/>
    <xf numFmtId="37" fontId="5" fillId="0" borderId="13" xfId="3" quotePrefix="1" applyNumberFormat="1" applyFont="1" applyBorder="1" applyAlignment="1">
      <alignment horizontal="left"/>
    </xf>
    <xf numFmtId="166" fontId="2" fillId="0" borderId="0" xfId="0" applyNumberFormat="1" applyFont="1" applyBorder="1"/>
    <xf numFmtId="164" fontId="0" fillId="0" borderId="14" xfId="0" applyNumberFormat="1" applyBorder="1"/>
    <xf numFmtId="37" fontId="7" fillId="0" borderId="0" xfId="3" applyNumberFormat="1" applyFont="1" applyBorder="1"/>
    <xf numFmtId="37" fontId="8" fillId="0" borderId="0" xfId="3" applyNumberFormat="1" applyFont="1" applyBorder="1"/>
    <xf numFmtId="37" fontId="4" fillId="0" borderId="13" xfId="3" applyNumberFormat="1" applyBorder="1"/>
    <xf numFmtId="37" fontId="7" fillId="0" borderId="0" xfId="3" applyNumberFormat="1" applyFont="1" applyFill="1" applyBorder="1"/>
    <xf numFmtId="166" fontId="0" fillId="0" borderId="0" xfId="0" applyNumberFormat="1" applyFont="1" applyBorder="1"/>
    <xf numFmtId="37" fontId="6" fillId="0" borderId="0" xfId="3" applyNumberFormat="1" applyFont="1" applyFill="1" applyBorder="1"/>
    <xf numFmtId="164" fontId="0" fillId="0" borderId="14" xfId="0" applyNumberFormat="1" applyFont="1" applyBorder="1"/>
    <xf numFmtId="37" fontId="6" fillId="0" borderId="0" xfId="3" applyNumberFormat="1" applyFont="1" applyFill="1" applyBorder="1" applyAlignment="1">
      <alignment horizontal="left"/>
    </xf>
    <xf numFmtId="37" fontId="4" fillId="0" borderId="15" xfId="3" applyNumberFormat="1" applyBorder="1"/>
    <xf numFmtId="37" fontId="7" fillId="0" borderId="16" xfId="3" applyNumberFormat="1" applyFont="1" applyFill="1" applyBorder="1"/>
    <xf numFmtId="37" fontId="6" fillId="0" borderId="16" xfId="3" applyNumberFormat="1" applyFont="1" applyFill="1" applyBorder="1"/>
    <xf numFmtId="166" fontId="0" fillId="0" borderId="16" xfId="0" applyNumberFormat="1" applyFont="1" applyBorder="1"/>
    <xf numFmtId="164" fontId="0" fillId="0" borderId="17" xfId="0" applyNumberFormat="1" applyBorder="1"/>
    <xf numFmtId="0" fontId="6" fillId="0" borderId="0" xfId="0" applyFont="1" applyBorder="1"/>
    <xf numFmtId="0" fontId="9" fillId="0" borderId="13" xfId="0" applyFont="1" applyBorder="1"/>
    <xf numFmtId="0" fontId="10" fillId="0" borderId="0" xfId="0" applyFont="1" applyBorder="1"/>
    <xf numFmtId="0" fontId="9" fillId="0" borderId="0" xfId="0" applyFont="1" applyBorder="1"/>
    <xf numFmtId="37" fontId="5" fillId="0" borderId="13" xfId="3" applyNumberFormat="1" applyFont="1" applyBorder="1"/>
    <xf numFmtId="37" fontId="4" fillId="0" borderId="0" xfId="3" applyNumberFormat="1" applyBorder="1"/>
    <xf numFmtId="166" fontId="9" fillId="0" borderId="0" xfId="0" applyNumberFormat="1" applyFont="1" applyBorder="1"/>
    <xf numFmtId="0" fontId="9" fillId="0" borderId="0" xfId="0" applyFont="1" applyFill="1" applyBorder="1"/>
    <xf numFmtId="0" fontId="9" fillId="0" borderId="0" xfId="0" applyFont="1"/>
    <xf numFmtId="37" fontId="4" fillId="0" borderId="18" xfId="3" applyNumberFormat="1" applyBorder="1"/>
    <xf numFmtId="37" fontId="6" fillId="0" borderId="19" xfId="3" applyNumberFormat="1" applyFont="1" applyBorder="1"/>
    <xf numFmtId="37" fontId="4" fillId="0" borderId="19" xfId="3" applyNumberFormat="1" applyBorder="1"/>
    <xf numFmtId="166" fontId="9" fillId="0" borderId="19" xfId="0" applyNumberFormat="1" applyFont="1" applyBorder="1"/>
    <xf numFmtId="164" fontId="0" fillId="0" borderId="20" xfId="0" applyNumberFormat="1" applyFont="1" applyBorder="1"/>
    <xf numFmtId="164" fontId="0" fillId="0" borderId="0" xfId="0" applyNumberFormat="1" applyFont="1" applyBorder="1"/>
    <xf numFmtId="37" fontId="4" fillId="0" borderId="21" xfId="3" applyNumberFormat="1" applyBorder="1"/>
    <xf numFmtId="37" fontId="6" fillId="0" borderId="22" xfId="3" applyNumberFormat="1" applyFont="1" applyBorder="1"/>
    <xf numFmtId="37" fontId="4" fillId="0" borderId="22" xfId="3" applyNumberFormat="1" applyBorder="1"/>
    <xf numFmtId="166" fontId="9" fillId="0" borderId="22" xfId="0" applyNumberFormat="1" applyFont="1" applyBorder="1"/>
    <xf numFmtId="164" fontId="0" fillId="0" borderId="23" xfId="0" applyNumberFormat="1" applyFont="1" applyBorder="1"/>
    <xf numFmtId="37" fontId="4" fillId="0" borderId="0" xfId="3" applyNumberFormat="1" applyFont="1" applyBorder="1"/>
    <xf numFmtId="167" fontId="9" fillId="0" borderId="0" xfId="0" applyNumberFormat="1" applyFont="1" applyBorder="1"/>
    <xf numFmtId="164" fontId="2" fillId="0" borderId="14" xfId="0" applyNumberFormat="1" applyFont="1" applyBorder="1"/>
    <xf numFmtId="166" fontId="9" fillId="0" borderId="0" xfId="0" applyNumberFormat="1" applyFont="1" applyFill="1" applyBorder="1"/>
    <xf numFmtId="37" fontId="6" fillId="0" borderId="0" xfId="3" applyNumberFormat="1" applyFont="1" applyBorder="1" applyAlignment="1">
      <alignment horizontal="left"/>
    </xf>
    <xf numFmtId="37" fontId="4" fillId="0" borderId="0" xfId="3" applyNumberFormat="1" applyFont="1" applyFill="1" applyBorder="1"/>
    <xf numFmtId="166" fontId="11" fillId="0" borderId="0" xfId="0" applyNumberFormat="1" applyFont="1" applyBorder="1"/>
    <xf numFmtId="0" fontId="12" fillId="0" borderId="0" xfId="0" applyFont="1" applyBorder="1"/>
    <xf numFmtId="0" fontId="12" fillId="0" borderId="0" xfId="0" applyFont="1" applyFill="1" applyBorder="1"/>
    <xf numFmtId="0" fontId="12" fillId="0" borderId="0" xfId="0" applyFont="1"/>
    <xf numFmtId="37" fontId="13" fillId="0" borderId="13" xfId="3" applyNumberFormat="1" applyFont="1" applyBorder="1"/>
    <xf numFmtId="37" fontId="13" fillId="0" borderId="0" xfId="3" applyNumberFormat="1" applyFont="1" applyBorder="1"/>
    <xf numFmtId="166" fontId="14" fillId="0" borderId="0" xfId="0" applyNumberFormat="1" applyFont="1" applyBorder="1"/>
    <xf numFmtId="0" fontId="14" fillId="0" borderId="0" xfId="0" applyFont="1" applyFill="1" applyBorder="1"/>
    <xf numFmtId="0" fontId="14" fillId="0" borderId="0" xfId="0" applyFont="1" applyBorder="1"/>
    <xf numFmtId="0" fontId="14" fillId="0" borderId="0" xfId="0" applyFont="1"/>
    <xf numFmtId="0" fontId="5" fillId="0" borderId="0" xfId="0" applyFont="1" applyBorder="1"/>
    <xf numFmtId="0" fontId="5" fillId="0" borderId="13" xfId="0" applyFont="1" applyBorder="1"/>
    <xf numFmtId="0" fontId="0" fillId="0" borderId="13" xfId="0" applyBorder="1"/>
    <xf numFmtId="0" fontId="0" fillId="0" borderId="0" xfId="0" applyFont="1" applyBorder="1"/>
    <xf numFmtId="166" fontId="2" fillId="0" borderId="0" xfId="0" applyNumberFormat="1" applyFont="1" applyFill="1" applyBorder="1"/>
    <xf numFmtId="164" fontId="15" fillId="0" borderId="14" xfId="1" applyNumberFormat="1" applyFont="1" applyFill="1" applyBorder="1"/>
    <xf numFmtId="168" fontId="9" fillId="0" borderId="0" xfId="0" applyNumberFormat="1" applyFont="1" applyFill="1" applyBorder="1"/>
    <xf numFmtId="0" fontId="4" fillId="0" borderId="13" xfId="3" applyBorder="1"/>
    <xf numFmtId="0" fontId="6" fillId="0" borderId="0" xfId="3" applyFont="1" applyBorder="1"/>
    <xf numFmtId="0" fontId="4" fillId="0" borderId="0" xfId="3" applyBorder="1"/>
    <xf numFmtId="0" fontId="6" fillId="0" borderId="13" xfId="3" applyFont="1" applyBorder="1"/>
    <xf numFmtId="0" fontId="9" fillId="0" borderId="13" xfId="0" applyFont="1" applyFill="1" applyBorder="1"/>
    <xf numFmtId="0" fontId="0" fillId="0" borderId="18" xfId="0" applyBorder="1"/>
    <xf numFmtId="0" fontId="0" fillId="0" borderId="19" xfId="0" applyBorder="1"/>
    <xf numFmtId="164" fontId="0" fillId="0" borderId="20" xfId="0" applyNumberFormat="1" applyBorder="1"/>
    <xf numFmtId="164" fontId="0" fillId="0" borderId="0" xfId="0" applyNumberFormat="1" applyBorder="1"/>
    <xf numFmtId="0" fontId="11" fillId="0" borderId="0" xfId="0" applyFont="1" applyBorder="1"/>
    <xf numFmtId="164" fontId="9" fillId="0" borderId="0" xfId="0" applyNumberFormat="1" applyFont="1" applyBorder="1"/>
    <xf numFmtId="37" fontId="9" fillId="0" borderId="0" xfId="0" applyNumberFormat="1" applyFont="1" applyBorder="1"/>
    <xf numFmtId="0" fontId="2" fillId="0" borderId="0" xfId="0" applyFont="1" applyBorder="1" applyAlignment="1">
      <alignment horizontal="center"/>
    </xf>
    <xf numFmtId="41" fontId="0" fillId="0" borderId="0" xfId="0" applyNumberFormat="1" applyBorder="1"/>
    <xf numFmtId="10" fontId="0" fillId="0" borderId="0" xfId="0" applyNumberFormat="1" applyBorder="1"/>
    <xf numFmtId="39" fontId="3" fillId="0" borderId="25" xfId="0" applyNumberFormat="1" applyFont="1" applyBorder="1" applyAlignment="1">
      <alignment horizontal="center"/>
    </xf>
    <xf numFmtId="39" fontId="3" fillId="0" borderId="24" xfId="0" applyNumberFormat="1" applyFont="1" applyBorder="1" applyAlignment="1">
      <alignment horizontal="center"/>
    </xf>
    <xf numFmtId="4" fontId="0" fillId="0" borderId="0" xfId="0" applyNumberFormat="1" applyBorder="1"/>
    <xf numFmtId="39" fontId="13" fillId="0" borderId="26" xfId="3" applyNumberFormat="1" applyFont="1" applyFill="1" applyBorder="1"/>
    <xf numFmtId="4" fontId="13" fillId="0" borderId="0" xfId="2" applyNumberFormat="1" applyFont="1" applyFill="1" applyBorder="1"/>
    <xf numFmtId="43" fontId="0" fillId="0" borderId="0" xfId="0" applyNumberFormat="1" applyBorder="1"/>
    <xf numFmtId="39" fontId="6" fillId="0" borderId="0" xfId="3" applyNumberFormat="1" applyFont="1" applyBorder="1"/>
    <xf numFmtId="37" fontId="6" fillId="0" borderId="26" xfId="3" applyNumberFormat="1" applyFont="1" applyBorder="1"/>
    <xf numFmtId="37" fontId="6" fillId="0" borderId="26" xfId="3" applyNumberFormat="1" applyFont="1" applyFill="1" applyBorder="1"/>
    <xf numFmtId="37" fontId="8" fillId="0" borderId="26" xfId="3" applyNumberFormat="1" applyFont="1" applyBorder="1"/>
    <xf numFmtId="39" fontId="4" fillId="0" borderId="26" xfId="3" applyNumberFormat="1" applyFont="1" applyFill="1" applyBorder="1"/>
    <xf numFmtId="39" fontId="4" fillId="0" borderId="0" xfId="3" applyNumberFormat="1" applyFont="1" applyFill="1" applyBorder="1"/>
    <xf numFmtId="4" fontId="4" fillId="0" borderId="0" xfId="2" applyNumberFormat="1" applyFont="1" applyFill="1" applyBorder="1"/>
    <xf numFmtId="170" fontId="0" fillId="0" borderId="0" xfId="0" applyNumberFormat="1" applyBorder="1"/>
    <xf numFmtId="37" fontId="13" fillId="0" borderId="26" xfId="3" applyNumberFormat="1" applyFont="1" applyFill="1" applyBorder="1"/>
    <xf numFmtId="37" fontId="13" fillId="0" borderId="0" xfId="3" applyNumberFormat="1" applyFont="1" applyFill="1" applyBorder="1"/>
    <xf numFmtId="4" fontId="6" fillId="0" borderId="26" xfId="3" applyNumberFormat="1" applyFont="1" applyFill="1" applyBorder="1"/>
    <xf numFmtId="4" fontId="6" fillId="0" borderId="0" xfId="3" applyNumberFormat="1" applyFont="1" applyFill="1" applyBorder="1"/>
    <xf numFmtId="2" fontId="0" fillId="0" borderId="0" xfId="0" applyNumberFormat="1" applyBorder="1"/>
    <xf numFmtId="37" fontId="6" fillId="0" borderId="28" xfId="3" applyNumberFormat="1" applyFont="1" applyFill="1" applyBorder="1"/>
    <xf numFmtId="39" fontId="6" fillId="0" borderId="26" xfId="3" applyNumberFormat="1" applyFont="1" applyBorder="1"/>
    <xf numFmtId="39" fontId="6" fillId="0" borderId="26" xfId="0" applyNumberFormat="1" applyFont="1" applyBorder="1"/>
    <xf numFmtId="39" fontId="6" fillId="0" borderId="0" xfId="0" applyNumberFormat="1" applyFont="1" applyBorder="1"/>
    <xf numFmtId="0" fontId="6" fillId="0" borderId="26" xfId="0" applyFont="1" applyBorder="1"/>
    <xf numFmtId="39" fontId="0" fillId="0" borderId="26" xfId="0" applyNumberFormat="1" applyBorder="1"/>
    <xf numFmtId="39" fontId="0" fillId="0" borderId="0" xfId="0" applyNumberFormat="1" applyBorder="1"/>
    <xf numFmtId="0" fontId="0" fillId="0" borderId="26" xfId="0" applyBorder="1"/>
    <xf numFmtId="0" fontId="10" fillId="0" borderId="26" xfId="0" applyFont="1" applyBorder="1"/>
    <xf numFmtId="39" fontId="9" fillId="0" borderId="26" xfId="0" applyNumberFormat="1" applyFont="1" applyBorder="1"/>
    <xf numFmtId="39" fontId="9" fillId="0" borderId="0" xfId="0" applyNumberFormat="1" applyFont="1" applyBorder="1"/>
    <xf numFmtId="0" fontId="9" fillId="0" borderId="26" xfId="0" applyFont="1" applyBorder="1"/>
    <xf numFmtId="2" fontId="11" fillId="0" borderId="26" xfId="0" applyNumberFormat="1" applyFont="1" applyBorder="1"/>
    <xf numFmtId="2" fontId="11" fillId="0" borderId="0" xfId="0" applyNumberFormat="1" applyFont="1" applyBorder="1"/>
    <xf numFmtId="2" fontId="12" fillId="0" borderId="26" xfId="0" applyNumberFormat="1" applyFont="1" applyBorder="1"/>
    <xf numFmtId="2" fontId="12" fillId="0" borderId="0" xfId="0" applyNumberFormat="1" applyFont="1" applyBorder="1"/>
    <xf numFmtId="39" fontId="13" fillId="0" borderId="26" xfId="3" applyNumberFormat="1" applyFont="1" applyBorder="1"/>
    <xf numFmtId="39" fontId="4" fillId="0" borderId="26" xfId="3" applyNumberFormat="1" applyBorder="1"/>
    <xf numFmtId="39" fontId="4" fillId="0" borderId="0" xfId="3" applyNumberFormat="1" applyBorder="1"/>
    <xf numFmtId="37" fontId="4" fillId="0" borderId="26" xfId="3" applyNumberFormat="1" applyBorder="1"/>
    <xf numFmtId="39" fontId="4" fillId="0" borderId="26" xfId="3" applyNumberFormat="1" applyFill="1" applyBorder="1"/>
    <xf numFmtId="10" fontId="9" fillId="0" borderId="0" xfId="0" applyNumberFormat="1" applyFont="1" applyBorder="1"/>
    <xf numFmtId="39" fontId="4" fillId="0" borderId="26" xfId="3" applyNumberFormat="1" applyFont="1" applyBorder="1"/>
    <xf numFmtId="39" fontId="4" fillId="0" borderId="0" xfId="3" applyNumberFormat="1" applyFont="1" applyBorder="1"/>
    <xf numFmtId="0" fontId="13" fillId="0" borderId="0" xfId="2" applyNumberFormat="1" applyFont="1" applyFill="1" applyBorder="1"/>
    <xf numFmtId="39" fontId="12" fillId="0" borderId="26" xfId="0" applyNumberFormat="1" applyFont="1" applyBorder="1"/>
    <xf numFmtId="39" fontId="13" fillId="0" borderId="26" xfId="0" applyNumberFormat="1" applyFont="1" applyBorder="1"/>
    <xf numFmtId="39" fontId="5" fillId="0" borderId="0" xfId="0" applyNumberFormat="1" applyFont="1" applyBorder="1"/>
    <xf numFmtId="39" fontId="5" fillId="0" borderId="26" xfId="0" applyNumberFormat="1" applyFont="1" applyBorder="1"/>
    <xf numFmtId="0" fontId="0" fillId="0" borderId="27" xfId="0" applyBorder="1"/>
    <xf numFmtId="0" fontId="0" fillId="0" borderId="16" xfId="0" applyBorder="1"/>
    <xf numFmtId="39" fontId="0" fillId="0" borderId="16" xfId="0" applyNumberFormat="1" applyBorder="1"/>
    <xf numFmtId="169" fontId="0" fillId="0" borderId="29" xfId="0" applyNumberFormat="1" applyBorder="1"/>
    <xf numFmtId="4" fontId="9" fillId="0" borderId="0" xfId="0" applyNumberFormat="1" applyFont="1" applyBorder="1"/>
    <xf numFmtId="0" fontId="3" fillId="0" borderId="0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41" fontId="2" fillId="0" borderId="31" xfId="0" applyNumberFormat="1" applyFont="1" applyBorder="1" applyAlignment="1">
      <alignment horizontal="center"/>
    </xf>
    <xf numFmtId="169" fontId="2" fillId="0" borderId="32" xfId="0" applyNumberFormat="1" applyFont="1" applyBorder="1"/>
    <xf numFmtId="169" fontId="2" fillId="0" borderId="8" xfId="0" applyNumberFormat="1" applyFont="1" applyBorder="1"/>
    <xf numFmtId="169" fontId="0" fillId="0" borderId="8" xfId="0" applyNumberFormat="1" applyBorder="1"/>
    <xf numFmtId="169" fontId="0" fillId="0" borderId="8" xfId="0" applyNumberFormat="1" applyFont="1" applyBorder="1"/>
    <xf numFmtId="39" fontId="13" fillId="0" borderId="8" xfId="3" applyNumberFormat="1" applyFont="1" applyFill="1" applyBorder="1"/>
    <xf numFmtId="39" fontId="4" fillId="0" borderId="8" xfId="3" applyNumberFormat="1" applyBorder="1"/>
    <xf numFmtId="39" fontId="13" fillId="0" borderId="8" xfId="0" applyNumberFormat="1" applyFont="1" applyBorder="1"/>
    <xf numFmtId="37" fontId="5" fillId="0" borderId="18" xfId="3" applyNumberFormat="1" applyFont="1" applyBorder="1"/>
    <xf numFmtId="0" fontId="9" fillId="0" borderId="19" xfId="0" applyFont="1" applyBorder="1"/>
    <xf numFmtId="39" fontId="14" fillId="0" borderId="33" xfId="0" applyNumberFormat="1" applyFont="1" applyBorder="1"/>
    <xf numFmtId="39" fontId="14" fillId="0" borderId="19" xfId="0" applyNumberFormat="1" applyFont="1" applyBorder="1"/>
    <xf numFmtId="169" fontId="0" fillId="0" borderId="34" xfId="0" applyNumberFormat="1" applyBorder="1"/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169" fontId="0" fillId="0" borderId="0" xfId="0" applyNumberFormat="1" applyBorder="1"/>
    <xf numFmtId="0" fontId="3" fillId="0" borderId="0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39" fontId="13" fillId="0" borderId="35" xfId="3" applyNumberFormat="1" applyFont="1" applyFill="1" applyBorder="1"/>
    <xf numFmtId="39" fontId="13" fillId="0" borderId="35" xfId="3" applyNumberFormat="1" applyFont="1" applyBorder="1"/>
    <xf numFmtId="39" fontId="4" fillId="0" borderId="35" xfId="3" applyNumberFormat="1" applyFill="1" applyBorder="1"/>
    <xf numFmtId="39" fontId="13" fillId="0" borderId="35" xfId="0" applyNumberFormat="1" applyFont="1" applyBorder="1"/>
    <xf numFmtId="39" fontId="4" fillId="0" borderId="35" xfId="3" applyNumberFormat="1" applyFont="1" applyBorder="1"/>
  </cellXfs>
  <cellStyles count="4">
    <cellStyle name="Moneda" xfId="1" builtinId="4"/>
    <cellStyle name="Normal" xfId="0" builtinId="0"/>
    <cellStyle name="Normal 2" xfId="3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w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36195</xdr:rowOff>
    </xdr:from>
    <xdr:to>
      <xdr:col>1</xdr:col>
      <xdr:colOff>788670</xdr:colOff>
      <xdr:row>7</xdr:row>
      <xdr:rowOff>15240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6695"/>
          <a:ext cx="979170" cy="1122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</xdr:colOff>
      <xdr:row>88</xdr:row>
      <xdr:rowOff>57150</xdr:rowOff>
    </xdr:from>
    <xdr:to>
      <xdr:col>1</xdr:col>
      <xdr:colOff>807720</xdr:colOff>
      <xdr:row>94</xdr:row>
      <xdr:rowOff>36195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1239500"/>
          <a:ext cx="979170" cy="112204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476250</xdr:colOff>
          <xdr:row>97</xdr:row>
          <xdr:rowOff>0</xdr:rowOff>
        </xdr:from>
        <xdr:to>
          <xdr:col>22</xdr:col>
          <xdr:colOff>114300</xdr:colOff>
          <xdr:row>97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38100</xdr:colOff>
      <xdr:row>88</xdr:row>
      <xdr:rowOff>57150</xdr:rowOff>
    </xdr:from>
    <xdr:to>
      <xdr:col>4</xdr:col>
      <xdr:colOff>1202055</xdr:colOff>
      <xdr:row>94</xdr:row>
      <xdr:rowOff>57150</xdr:rowOff>
    </xdr:to>
    <xdr:pic>
      <xdr:nvPicPr>
        <xdr:cNvPr id="5" name="6 Imagen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63" t="9524" r="17692" b="4762"/>
        <a:stretch/>
      </xdr:blipFill>
      <xdr:spPr bwMode="auto">
        <a:xfrm>
          <a:off x="5172075" y="11239500"/>
          <a:ext cx="1259205" cy="1143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28575</xdr:colOff>
      <xdr:row>1</xdr:row>
      <xdr:rowOff>47625</xdr:rowOff>
    </xdr:from>
    <xdr:to>
      <xdr:col>4</xdr:col>
      <xdr:colOff>1192530</xdr:colOff>
      <xdr:row>7</xdr:row>
      <xdr:rowOff>47625</xdr:rowOff>
    </xdr:to>
    <xdr:pic>
      <xdr:nvPicPr>
        <xdr:cNvPr id="6" name="7 Imagen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63" t="9524" r="17692" b="4762"/>
        <a:stretch/>
      </xdr:blipFill>
      <xdr:spPr bwMode="auto">
        <a:xfrm>
          <a:off x="5162550" y="238125"/>
          <a:ext cx="1259205" cy="1143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1038225</xdr:colOff>
      <xdr:row>7</xdr:row>
      <xdr:rowOff>133350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810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514350</xdr:colOff>
          <xdr:row>96</xdr:row>
          <xdr:rowOff>0</xdr:rowOff>
        </xdr:from>
        <xdr:to>
          <xdr:col>21</xdr:col>
          <xdr:colOff>152400</xdr:colOff>
          <xdr:row>96</xdr:row>
          <xdr:rowOff>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4</xdr:col>
      <xdr:colOff>285747</xdr:colOff>
      <xdr:row>0</xdr:row>
      <xdr:rowOff>0</xdr:rowOff>
    </xdr:from>
    <xdr:to>
      <xdr:col>5</xdr:col>
      <xdr:colOff>1058330</xdr:colOff>
      <xdr:row>7</xdr:row>
      <xdr:rowOff>148167</xdr:rowOff>
    </xdr:to>
    <xdr:pic>
      <xdr:nvPicPr>
        <xdr:cNvPr id="5" name="7 Imagen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63" t="9524" r="17692" b="4762"/>
        <a:stretch/>
      </xdr:blipFill>
      <xdr:spPr bwMode="auto">
        <a:xfrm>
          <a:off x="7365997" y="0"/>
          <a:ext cx="1714500" cy="52916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OFICINA/PUBLICACION%20PRESUPUESTO%202017%20Y%202018/2017/LEY%20DE%20INGRESOS/SEMESTRAL/PRESUPUESTO%20DE%20INGRESOS%201ER%20SEMESTRE%2020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OFICINA/PUBLICACION%20PRESUPUESTO%202017%20Y%202018/2017/PRESUPUESTO%20DE%20%20EJERCIDO%20201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tiva LI"/>
      <sheetName val="PRESUP INGRE 2017"/>
    </sheetNames>
    <sheetDataSet>
      <sheetData sheetId="0"/>
      <sheetData sheetId="1">
        <row r="14">
          <cell r="I14">
            <v>0</v>
          </cell>
        </row>
        <row r="76">
          <cell r="I76">
            <v>0</v>
          </cell>
        </row>
        <row r="100">
          <cell r="I100">
            <v>0</v>
          </cell>
        </row>
        <row r="101">
          <cell r="I101">
            <v>0</v>
          </cell>
        </row>
        <row r="135">
          <cell r="I135">
            <v>0</v>
          </cell>
        </row>
        <row r="136">
          <cell r="I136">
            <v>0</v>
          </cell>
        </row>
        <row r="137">
          <cell r="I137">
            <v>0</v>
          </cell>
        </row>
        <row r="138">
          <cell r="I138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 INGRE 2017"/>
      <sheetName val="aportaciones"/>
      <sheetName val="TRANSF, ASIG, SUBS Y OTRAS AYUD"/>
      <sheetName val="PARTICIPACIONES"/>
      <sheetName val="concentrado gastos 2017"/>
      <sheetName val="C-1000"/>
      <sheetName val="C-2000"/>
      <sheetName val="C-3000"/>
      <sheetName val="C-4000"/>
      <sheetName val="C-5000"/>
      <sheetName val="C-6000"/>
      <sheetName val="C-9000"/>
      <sheetName val="Hoja1"/>
    </sheetNames>
    <sheetDataSet>
      <sheetData sheetId="0"/>
      <sheetData sheetId="1">
        <row r="20">
          <cell r="C20">
            <v>19418672.490000002</v>
          </cell>
          <cell r="L20">
            <v>6330126</v>
          </cell>
          <cell r="M20">
            <v>16349340.379999999</v>
          </cell>
        </row>
      </sheetData>
      <sheetData sheetId="2">
        <row r="8">
          <cell r="D8">
            <v>0</v>
          </cell>
        </row>
        <row r="13">
          <cell r="M13">
            <v>0</v>
          </cell>
        </row>
      </sheetData>
      <sheetData sheetId="3">
        <row r="19">
          <cell r="C19">
            <v>15734862</v>
          </cell>
          <cell r="L19">
            <v>21635855</v>
          </cell>
          <cell r="M19">
            <v>16564154.000000002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8:M813"/>
  <sheetViews>
    <sheetView workbookViewId="0">
      <selection activeCell="G25" sqref="G25"/>
    </sheetView>
  </sheetViews>
  <sheetFormatPr baseColWidth="10" defaultRowHeight="15" x14ac:dyDescent="0.25"/>
  <cols>
    <col min="1" max="1" width="2.85546875" customWidth="1"/>
    <col min="2" max="2" width="74.140625" customWidth="1"/>
    <col min="3" max="3" width="0.85546875" customWidth="1"/>
    <col min="4" max="4" width="0.5703125" customWidth="1"/>
    <col min="5" max="5" width="20.85546875" style="1" bestFit="1" customWidth="1"/>
    <col min="6" max="6" width="12.5703125" bestFit="1" customWidth="1"/>
    <col min="7" max="7" width="12.85546875" bestFit="1" customWidth="1"/>
    <col min="8" max="8" width="13.7109375" bestFit="1" customWidth="1"/>
  </cols>
  <sheetData>
    <row r="8" spans="1:13" ht="15.75" thickBot="1" x14ac:dyDescent="0.3"/>
    <row r="9" spans="1:13" ht="15.75" x14ac:dyDescent="0.25">
      <c r="A9" s="161" t="s">
        <v>0</v>
      </c>
      <c r="B9" s="162"/>
      <c r="C9" s="162"/>
      <c r="D9" s="163"/>
      <c r="E9" s="2"/>
    </row>
    <row r="10" spans="1:13" ht="15.75" x14ac:dyDescent="0.25">
      <c r="A10" s="164" t="s">
        <v>139</v>
      </c>
      <c r="B10" s="165"/>
      <c r="C10" s="165"/>
      <c r="D10" s="166"/>
      <c r="E10" s="3" t="s">
        <v>138</v>
      </c>
    </row>
    <row r="11" spans="1:13" ht="15.75" x14ac:dyDescent="0.25">
      <c r="A11" s="167" t="s">
        <v>1</v>
      </c>
      <c r="B11" s="168"/>
      <c r="C11" s="168"/>
      <c r="D11" s="169"/>
      <c r="E11" s="4">
        <f>E13+E46+E58+E66+E112+E154+E192+E201+E209+E223</f>
        <v>149793943.27999997</v>
      </c>
      <c r="F11" s="5"/>
      <c r="G11" s="6"/>
      <c r="H11" s="6"/>
      <c r="I11" s="7"/>
      <c r="J11" s="7"/>
      <c r="K11" s="7"/>
    </row>
    <row r="12" spans="1:13" x14ac:dyDescent="0.25">
      <c r="A12" s="8"/>
      <c r="B12" s="9"/>
      <c r="C12" s="9"/>
      <c r="D12" s="9"/>
      <c r="E12" s="10"/>
      <c r="F12" s="7"/>
      <c r="G12" s="11"/>
      <c r="H12" s="11"/>
      <c r="I12" s="7"/>
      <c r="J12" s="7"/>
      <c r="K12" s="7"/>
      <c r="L12" s="7"/>
      <c r="M12" s="7"/>
    </row>
    <row r="13" spans="1:13" ht="15.75" x14ac:dyDescent="0.25">
      <c r="A13" s="12" t="s">
        <v>2</v>
      </c>
      <c r="B13" s="13"/>
      <c r="C13" s="13"/>
      <c r="D13" s="5"/>
      <c r="E13" s="14">
        <f>E15+E16+E26+E28+E30+E32+E34+E38</f>
        <v>10333794.1</v>
      </c>
      <c r="F13" s="5"/>
      <c r="G13" s="6"/>
      <c r="H13" s="11"/>
      <c r="I13" s="7"/>
      <c r="J13" s="7"/>
      <c r="K13" s="7"/>
      <c r="L13" s="7"/>
      <c r="M13" s="7"/>
    </row>
    <row r="14" spans="1:13" ht="15.75" x14ac:dyDescent="0.25">
      <c r="A14" s="15"/>
      <c r="B14" s="13"/>
      <c r="C14" s="13"/>
      <c r="D14" s="16"/>
      <c r="E14" s="17"/>
      <c r="F14" s="7"/>
      <c r="G14" s="6"/>
      <c r="H14" s="11"/>
      <c r="I14" s="7"/>
      <c r="J14" s="7"/>
      <c r="K14" s="7"/>
      <c r="L14" s="7"/>
      <c r="M14" s="7"/>
    </row>
    <row r="15" spans="1:13" ht="15.75" x14ac:dyDescent="0.25">
      <c r="A15" s="15"/>
      <c r="B15" s="18" t="s">
        <v>3</v>
      </c>
      <c r="C15" s="19"/>
      <c r="D15" s="16"/>
      <c r="E15" s="17">
        <f>'[1]PRESUP INGRE 2017'!I14</f>
        <v>0</v>
      </c>
      <c r="F15" s="7"/>
      <c r="G15" s="6"/>
      <c r="H15" s="6"/>
      <c r="I15" s="7"/>
      <c r="J15" s="7"/>
      <c r="K15" s="7"/>
      <c r="L15" s="7"/>
      <c r="M15" s="7"/>
    </row>
    <row r="16" spans="1:13" x14ac:dyDescent="0.25">
      <c r="A16" s="20"/>
      <c r="B16" s="21" t="s">
        <v>4</v>
      </c>
      <c r="C16" s="21"/>
      <c r="D16" s="22"/>
      <c r="E16" s="14">
        <f>SUM(E17:E25)</f>
        <v>9833002.1999999993</v>
      </c>
      <c r="F16" s="7"/>
      <c r="G16" s="11"/>
      <c r="H16" s="11"/>
      <c r="I16" s="7"/>
      <c r="J16" s="7"/>
      <c r="K16" s="7"/>
      <c r="L16" s="7"/>
      <c r="M16" s="7"/>
    </row>
    <row r="17" spans="1:13" x14ac:dyDescent="0.25">
      <c r="A17" s="20"/>
      <c r="B17" s="23" t="s">
        <v>5</v>
      </c>
      <c r="C17" s="21"/>
      <c r="D17" s="22"/>
      <c r="E17" s="24">
        <f>+'PRESUP INGRE 2017'!F16</f>
        <v>3213854.2</v>
      </c>
      <c r="F17" s="7"/>
      <c r="G17" s="11"/>
      <c r="H17" s="11"/>
      <c r="I17" s="7"/>
      <c r="J17" s="7"/>
      <c r="K17" s="7"/>
      <c r="L17" s="7"/>
      <c r="M17" s="7"/>
    </row>
    <row r="18" spans="1:13" x14ac:dyDescent="0.25">
      <c r="A18" s="20"/>
      <c r="B18" s="23" t="s">
        <v>6</v>
      </c>
      <c r="C18" s="21"/>
      <c r="D18" s="22"/>
      <c r="E18" s="24">
        <f>+'PRESUP INGRE 2017'!F17</f>
        <v>3892000</v>
      </c>
      <c r="F18" s="7"/>
      <c r="G18" s="11"/>
      <c r="H18" s="11"/>
      <c r="I18" s="7"/>
      <c r="J18" s="7"/>
      <c r="K18" s="7"/>
      <c r="L18" s="7"/>
      <c r="M18" s="7"/>
    </row>
    <row r="19" spans="1:13" x14ac:dyDescent="0.25">
      <c r="A19" s="20"/>
      <c r="B19" s="23" t="s">
        <v>7</v>
      </c>
      <c r="C19" s="21"/>
      <c r="D19" s="22"/>
      <c r="E19" s="24">
        <f>+'PRESUP INGRE 2017'!F18</f>
        <v>453328</v>
      </c>
      <c r="F19" s="7"/>
      <c r="G19" s="11"/>
      <c r="H19" s="11"/>
      <c r="I19" s="7"/>
      <c r="J19" s="7"/>
      <c r="K19" s="7"/>
      <c r="L19" s="7"/>
      <c r="M19" s="7"/>
    </row>
    <row r="20" spans="1:13" hidden="1" x14ac:dyDescent="0.25">
      <c r="A20" s="20"/>
      <c r="B20" s="23" t="s">
        <v>8</v>
      </c>
      <c r="C20" s="21"/>
      <c r="D20" s="22"/>
      <c r="E20" s="24">
        <f>+'PRESUP INGRE 2017'!F19</f>
        <v>0</v>
      </c>
      <c r="F20" s="7"/>
      <c r="G20" s="11"/>
      <c r="H20" s="11"/>
      <c r="I20" s="7"/>
      <c r="J20" s="7"/>
      <c r="K20" s="7"/>
      <c r="L20" s="7"/>
      <c r="M20" s="7"/>
    </row>
    <row r="21" spans="1:13" hidden="1" x14ac:dyDescent="0.25">
      <c r="A21" s="20"/>
      <c r="B21" s="23"/>
      <c r="C21" s="21"/>
      <c r="D21" s="22"/>
      <c r="E21" s="24">
        <f>+'PRESUP INGRE 2017'!F20</f>
        <v>0</v>
      </c>
      <c r="F21" s="7"/>
      <c r="G21" s="11"/>
      <c r="H21" s="11"/>
      <c r="I21" s="7"/>
      <c r="J21" s="7"/>
      <c r="K21" s="7"/>
      <c r="L21" s="7"/>
      <c r="M21" s="7"/>
    </row>
    <row r="22" spans="1:13" hidden="1" x14ac:dyDescent="0.25">
      <c r="A22" s="20"/>
      <c r="B22" s="23" t="s">
        <v>9</v>
      </c>
      <c r="C22" s="21"/>
      <c r="D22" s="22"/>
      <c r="E22" s="24">
        <f>+'PRESUP INGRE 2017'!F21</f>
        <v>0</v>
      </c>
      <c r="F22" s="7"/>
      <c r="G22" s="11"/>
      <c r="H22" s="11"/>
      <c r="I22" s="7"/>
      <c r="J22" s="7"/>
      <c r="K22" s="7"/>
      <c r="L22" s="7"/>
      <c r="M22" s="7"/>
    </row>
    <row r="23" spans="1:13" hidden="1" x14ac:dyDescent="0.25">
      <c r="A23" s="20"/>
      <c r="B23" s="23"/>
      <c r="C23" s="21"/>
      <c r="D23" s="22"/>
      <c r="E23" s="24">
        <f>+'PRESUP INGRE 2017'!F22</f>
        <v>0</v>
      </c>
      <c r="F23" s="7"/>
      <c r="G23" s="11"/>
      <c r="H23" s="11"/>
      <c r="I23" s="7"/>
      <c r="J23" s="7"/>
      <c r="K23" s="7"/>
      <c r="L23" s="7"/>
      <c r="M23" s="7"/>
    </row>
    <row r="24" spans="1:13" x14ac:dyDescent="0.25">
      <c r="A24" s="20"/>
      <c r="B24" s="23" t="s">
        <v>10</v>
      </c>
      <c r="C24" s="21"/>
      <c r="D24" s="22"/>
      <c r="E24" s="24">
        <f>+'PRESUP INGRE 2017'!F23</f>
        <v>2063950</v>
      </c>
      <c r="F24" s="7"/>
      <c r="G24" s="11"/>
      <c r="H24" s="11"/>
      <c r="I24" s="7"/>
      <c r="J24" s="7"/>
      <c r="K24" s="7"/>
      <c r="L24" s="7"/>
      <c r="M24" s="7"/>
    </row>
    <row r="25" spans="1:13" x14ac:dyDescent="0.25">
      <c r="A25" s="20"/>
      <c r="B25" s="23" t="s">
        <v>11</v>
      </c>
      <c r="C25" s="21"/>
      <c r="D25" s="22"/>
      <c r="E25" s="24">
        <f>+'PRESUP INGRE 2017'!F24</f>
        <v>209870</v>
      </c>
      <c r="F25" s="7"/>
      <c r="G25" s="11"/>
      <c r="H25" s="11"/>
      <c r="I25" s="7"/>
      <c r="J25" s="7"/>
      <c r="K25" s="7"/>
      <c r="L25" s="7"/>
      <c r="M25" s="7"/>
    </row>
    <row r="26" spans="1:13" hidden="1" x14ac:dyDescent="0.25">
      <c r="A26" s="20"/>
      <c r="B26" s="21" t="s">
        <v>12</v>
      </c>
      <c r="C26" s="23"/>
      <c r="D26" s="22"/>
      <c r="E26" s="17"/>
      <c r="F26" s="7"/>
      <c r="G26" s="11"/>
      <c r="H26" s="11"/>
      <c r="I26" s="7"/>
      <c r="J26" s="7"/>
      <c r="K26" s="7"/>
      <c r="L26" s="7"/>
      <c r="M26" s="7"/>
    </row>
    <row r="27" spans="1:13" hidden="1" x14ac:dyDescent="0.25">
      <c r="A27" s="20"/>
      <c r="B27" s="21"/>
      <c r="C27" s="23"/>
      <c r="D27" s="5"/>
      <c r="E27" s="17"/>
      <c r="F27" s="7"/>
      <c r="G27" s="6"/>
      <c r="H27" s="11"/>
      <c r="I27" s="7"/>
      <c r="J27" s="7"/>
      <c r="K27" s="7"/>
      <c r="L27" s="7"/>
      <c r="M27" s="7"/>
    </row>
    <row r="28" spans="1:13" hidden="1" x14ac:dyDescent="0.25">
      <c r="A28" s="20"/>
      <c r="B28" s="21" t="s">
        <v>13</v>
      </c>
      <c r="C28" s="23"/>
      <c r="D28" s="5"/>
      <c r="E28" s="17"/>
      <c r="F28" s="7"/>
      <c r="G28" s="11"/>
      <c r="H28" s="11"/>
      <c r="I28" s="7"/>
      <c r="J28" s="7"/>
      <c r="K28" s="7"/>
      <c r="L28" s="7"/>
      <c r="M28" s="7"/>
    </row>
    <row r="29" spans="1:13" hidden="1" x14ac:dyDescent="0.25">
      <c r="A29" s="20"/>
      <c r="B29" s="23"/>
      <c r="C29" s="23"/>
      <c r="D29" s="5"/>
      <c r="E29" s="17"/>
      <c r="F29" s="7"/>
      <c r="G29" s="11"/>
      <c r="H29" s="11"/>
      <c r="I29" s="7"/>
      <c r="J29" s="7"/>
      <c r="K29" s="7"/>
      <c r="L29" s="7"/>
      <c r="M29" s="7"/>
    </row>
    <row r="30" spans="1:13" hidden="1" x14ac:dyDescent="0.25">
      <c r="A30" s="20"/>
      <c r="B30" s="21" t="s">
        <v>14</v>
      </c>
      <c r="C30" s="23"/>
      <c r="D30" s="5"/>
      <c r="E30" s="17"/>
      <c r="F30" s="7"/>
      <c r="G30" s="11"/>
      <c r="H30" s="11"/>
      <c r="I30" s="7"/>
      <c r="J30" s="7"/>
      <c r="K30" s="7"/>
      <c r="L30" s="7"/>
      <c r="M30" s="7"/>
    </row>
    <row r="31" spans="1:13" hidden="1" x14ac:dyDescent="0.25">
      <c r="A31" s="20"/>
      <c r="B31" s="21"/>
      <c r="C31" s="23"/>
      <c r="D31" s="5"/>
      <c r="E31" s="17"/>
      <c r="F31" s="7"/>
      <c r="G31" s="11"/>
      <c r="H31" s="11"/>
      <c r="I31" s="7"/>
      <c r="J31" s="7"/>
      <c r="K31" s="7"/>
      <c r="L31" s="7"/>
      <c r="M31" s="7"/>
    </row>
    <row r="32" spans="1:13" hidden="1" x14ac:dyDescent="0.25">
      <c r="A32" s="20"/>
      <c r="B32" s="21" t="s">
        <v>15</v>
      </c>
      <c r="C32" s="23"/>
      <c r="D32" s="5"/>
      <c r="E32" s="17"/>
      <c r="F32" s="7"/>
      <c r="G32" s="11"/>
      <c r="H32" s="11"/>
      <c r="I32" s="7"/>
      <c r="J32" s="7"/>
      <c r="K32" s="7"/>
      <c r="L32" s="7"/>
      <c r="M32" s="7"/>
    </row>
    <row r="33" spans="1:13" hidden="1" x14ac:dyDescent="0.25">
      <c r="A33" s="20"/>
      <c r="B33" s="23"/>
      <c r="C33" s="23"/>
      <c r="D33" s="5"/>
      <c r="E33" s="17"/>
      <c r="F33" s="7"/>
      <c r="G33" s="11"/>
      <c r="H33" s="11"/>
      <c r="I33" s="7"/>
      <c r="J33" s="7"/>
      <c r="K33" s="7"/>
      <c r="L33" s="7"/>
      <c r="M33" s="7"/>
    </row>
    <row r="34" spans="1:13" x14ac:dyDescent="0.25">
      <c r="A34" s="20"/>
      <c r="B34" s="21" t="s">
        <v>16</v>
      </c>
      <c r="C34" s="23"/>
      <c r="D34" s="5"/>
      <c r="E34" s="14">
        <f>SUM(E35:E37)</f>
        <v>0</v>
      </c>
      <c r="F34" s="7"/>
      <c r="G34" s="11"/>
      <c r="H34" s="11"/>
      <c r="I34" s="7"/>
      <c r="J34" s="7"/>
      <c r="K34" s="7"/>
      <c r="L34" s="7"/>
      <c r="M34" s="7"/>
    </row>
    <row r="35" spans="1:13" x14ac:dyDescent="0.25">
      <c r="A35" s="20"/>
      <c r="B35" s="23" t="s">
        <v>17</v>
      </c>
      <c r="C35" s="23"/>
      <c r="D35" s="5"/>
      <c r="E35" s="17">
        <f>+'PRESUP INGRE 2017'!F33</f>
        <v>0</v>
      </c>
      <c r="F35" s="7"/>
      <c r="G35" s="11"/>
      <c r="H35" s="11"/>
      <c r="I35" s="7"/>
      <c r="J35" s="7"/>
      <c r="K35" s="7"/>
      <c r="L35" s="7"/>
      <c r="M35" s="7"/>
    </row>
    <row r="36" spans="1:13" x14ac:dyDescent="0.25">
      <c r="A36" s="20"/>
      <c r="B36" s="23" t="s">
        <v>18</v>
      </c>
      <c r="C36" s="23"/>
      <c r="D36" s="5"/>
      <c r="E36" s="17">
        <f>+'PRESUP INGRE 2017'!F35</f>
        <v>0</v>
      </c>
      <c r="F36" s="7"/>
      <c r="G36" s="11"/>
      <c r="H36" s="11"/>
      <c r="I36" s="7"/>
      <c r="J36" s="7"/>
      <c r="K36" s="7"/>
      <c r="L36" s="7"/>
      <c r="M36" s="7"/>
    </row>
    <row r="37" spans="1:13" x14ac:dyDescent="0.25">
      <c r="A37" s="20"/>
      <c r="B37" s="23" t="s">
        <v>19</v>
      </c>
      <c r="C37" s="23"/>
      <c r="D37" s="5"/>
      <c r="E37" s="17">
        <f>+'PRESUP INGRE 2017'!F36</f>
        <v>0</v>
      </c>
      <c r="F37" s="7"/>
      <c r="G37" s="11"/>
      <c r="H37" s="11"/>
      <c r="I37" s="7"/>
      <c r="J37" s="7"/>
      <c r="K37" s="7"/>
      <c r="L37" s="7"/>
      <c r="M37" s="7"/>
    </row>
    <row r="38" spans="1:13" x14ac:dyDescent="0.25">
      <c r="A38" s="20"/>
      <c r="B38" s="21" t="s">
        <v>20</v>
      </c>
      <c r="C38" s="23"/>
      <c r="D38" s="22"/>
      <c r="E38" s="14">
        <f>SUM(E39:E45)</f>
        <v>500791.9</v>
      </c>
      <c r="F38" s="7"/>
      <c r="G38" s="11"/>
      <c r="H38" s="11"/>
      <c r="I38" s="7"/>
      <c r="J38" s="7"/>
      <c r="K38" s="7"/>
      <c r="L38" s="7"/>
      <c r="M38" s="7"/>
    </row>
    <row r="39" spans="1:13" x14ac:dyDescent="0.25">
      <c r="A39" s="20"/>
      <c r="B39" s="23" t="s">
        <v>21</v>
      </c>
      <c r="C39" s="23"/>
      <c r="D39" s="22"/>
      <c r="E39" s="17">
        <f>+'PRESUP INGRE 2017'!F38</f>
        <v>61729</v>
      </c>
      <c r="F39" s="7"/>
      <c r="G39" s="11"/>
      <c r="H39" s="11"/>
      <c r="I39" s="7"/>
      <c r="J39" s="7"/>
      <c r="K39" s="7"/>
      <c r="L39" s="7"/>
      <c r="M39" s="7"/>
    </row>
    <row r="40" spans="1:13" x14ac:dyDescent="0.25">
      <c r="A40" s="20"/>
      <c r="B40" s="23" t="s">
        <v>22</v>
      </c>
      <c r="C40" s="23"/>
      <c r="D40" s="22"/>
      <c r="E40" s="17">
        <f>+'PRESUP INGRE 2017'!F39</f>
        <v>0</v>
      </c>
      <c r="F40" s="7"/>
      <c r="G40" s="11"/>
      <c r="H40" s="11"/>
      <c r="I40" s="7"/>
      <c r="J40" s="7"/>
      <c r="K40" s="7"/>
      <c r="L40" s="7"/>
      <c r="M40" s="7"/>
    </row>
    <row r="41" spans="1:13" x14ac:dyDescent="0.25">
      <c r="A41" s="20"/>
      <c r="B41" s="23" t="s">
        <v>23</v>
      </c>
      <c r="C41" s="23"/>
      <c r="D41" s="22"/>
      <c r="E41" s="17">
        <f>+'PRESUP INGRE 2017'!F40</f>
        <v>0</v>
      </c>
      <c r="F41" s="7"/>
      <c r="G41" s="11"/>
      <c r="H41" s="11"/>
      <c r="I41" s="7"/>
      <c r="J41" s="7"/>
      <c r="K41" s="7"/>
      <c r="L41" s="7"/>
      <c r="M41" s="7"/>
    </row>
    <row r="42" spans="1:13" x14ac:dyDescent="0.25">
      <c r="A42" s="20"/>
      <c r="B42" s="25" t="s">
        <v>24</v>
      </c>
      <c r="C42" s="23" t="s">
        <v>25</v>
      </c>
      <c r="D42" s="22"/>
      <c r="E42" s="17">
        <f>+'PRESUP INGRE 2017'!F41</f>
        <v>439062.9</v>
      </c>
      <c r="F42" s="7"/>
      <c r="G42" s="11"/>
      <c r="H42" s="11"/>
      <c r="I42" s="7"/>
      <c r="J42" s="7"/>
      <c r="K42" s="7"/>
      <c r="L42" s="7"/>
      <c r="M42" s="7"/>
    </row>
    <row r="43" spans="1:13" x14ac:dyDescent="0.25">
      <c r="A43" s="20"/>
      <c r="B43" s="25"/>
      <c r="C43" s="23"/>
      <c r="D43" s="22"/>
      <c r="E43" s="17"/>
      <c r="F43" s="7"/>
      <c r="G43" s="11"/>
      <c r="H43" s="11"/>
      <c r="I43" s="7"/>
      <c r="J43" s="7"/>
      <c r="K43" s="7"/>
      <c r="L43" s="7"/>
      <c r="M43" s="7"/>
    </row>
    <row r="44" spans="1:13" hidden="1" x14ac:dyDescent="0.25">
      <c r="A44" s="20"/>
      <c r="B44" s="21" t="s">
        <v>26</v>
      </c>
      <c r="C44" s="23"/>
      <c r="D44" s="22"/>
      <c r="E44" s="17">
        <v>0</v>
      </c>
      <c r="F44" s="7"/>
      <c r="G44" s="11"/>
      <c r="H44" s="11"/>
      <c r="I44" s="7"/>
      <c r="J44" s="7"/>
      <c r="K44" s="7"/>
      <c r="L44" s="7"/>
      <c r="M44" s="7"/>
    </row>
    <row r="45" spans="1:13" hidden="1" x14ac:dyDescent="0.25">
      <c r="A45" s="26"/>
      <c r="B45" s="27" t="s">
        <v>27</v>
      </c>
      <c r="C45" s="28"/>
      <c r="D45" s="29"/>
      <c r="E45" s="30"/>
      <c r="F45" s="7"/>
      <c r="G45" s="11"/>
      <c r="H45" s="11"/>
      <c r="I45" s="7"/>
      <c r="J45" s="7"/>
      <c r="K45" s="7"/>
      <c r="L45" s="7"/>
      <c r="M45" s="7"/>
    </row>
    <row r="46" spans="1:13" ht="15.75" x14ac:dyDescent="0.25">
      <c r="A46" s="12" t="s">
        <v>28</v>
      </c>
      <c r="B46" s="13"/>
      <c r="C46" s="13"/>
      <c r="D46" s="22"/>
      <c r="E46" s="17">
        <f>+'PRESUP INGRE 2017'!F45</f>
        <v>0</v>
      </c>
      <c r="F46" s="7"/>
      <c r="G46" s="11"/>
      <c r="H46" s="11"/>
      <c r="I46" s="7"/>
      <c r="J46" s="7"/>
      <c r="K46" s="7"/>
      <c r="L46" s="7"/>
      <c r="M46" s="7"/>
    </row>
    <row r="47" spans="1:13" x14ac:dyDescent="0.25">
      <c r="A47" s="20"/>
      <c r="B47" s="13"/>
      <c r="C47" s="13"/>
      <c r="D47" s="22"/>
      <c r="E47" s="17"/>
      <c r="F47" s="7"/>
      <c r="G47" s="11"/>
      <c r="H47" s="11"/>
      <c r="I47" s="7"/>
      <c r="J47" s="7"/>
      <c r="K47" s="7"/>
      <c r="L47" s="7"/>
      <c r="M47" s="7"/>
    </row>
    <row r="48" spans="1:13" hidden="1" x14ac:dyDescent="0.25">
      <c r="A48" s="20"/>
      <c r="B48" s="31" t="s">
        <v>29</v>
      </c>
      <c r="C48" s="31"/>
      <c r="D48" s="22"/>
      <c r="E48" s="17">
        <v>0</v>
      </c>
      <c r="F48" s="7"/>
      <c r="G48" s="11"/>
      <c r="H48" s="11"/>
      <c r="I48" s="7"/>
      <c r="J48" s="7"/>
      <c r="K48" s="7"/>
      <c r="L48" s="7"/>
      <c r="M48" s="7"/>
    </row>
    <row r="49" spans="1:13" hidden="1" x14ac:dyDescent="0.25">
      <c r="A49" s="20"/>
      <c r="B49" s="31"/>
      <c r="C49" s="31"/>
      <c r="D49" s="22"/>
      <c r="E49" s="17"/>
      <c r="F49" s="7"/>
      <c r="G49" s="11"/>
      <c r="H49" s="11"/>
      <c r="I49" s="7"/>
      <c r="J49" s="7"/>
      <c r="K49" s="7"/>
      <c r="L49" s="7"/>
      <c r="M49" s="7"/>
    </row>
    <row r="50" spans="1:13" hidden="1" x14ac:dyDescent="0.25">
      <c r="A50" s="20"/>
      <c r="B50" s="31" t="s">
        <v>30</v>
      </c>
      <c r="C50" s="31"/>
      <c r="D50" s="22"/>
      <c r="E50" s="17">
        <v>0</v>
      </c>
      <c r="F50" s="7"/>
      <c r="G50" s="11"/>
      <c r="H50" s="11"/>
      <c r="I50" s="7"/>
      <c r="J50" s="7"/>
      <c r="K50" s="7"/>
      <c r="L50" s="7"/>
      <c r="M50" s="7"/>
    </row>
    <row r="51" spans="1:13" hidden="1" x14ac:dyDescent="0.25">
      <c r="A51" s="20"/>
      <c r="B51" s="7"/>
      <c r="C51" s="7"/>
      <c r="D51" s="22"/>
      <c r="E51" s="17"/>
      <c r="F51" s="7"/>
      <c r="G51" s="11"/>
      <c r="H51" s="11"/>
      <c r="I51" s="7"/>
      <c r="J51" s="7"/>
      <c r="K51" s="7"/>
      <c r="L51" s="7"/>
      <c r="M51" s="7"/>
    </row>
    <row r="52" spans="1:13" hidden="1" x14ac:dyDescent="0.25">
      <c r="A52" s="32"/>
      <c r="B52" s="31" t="s">
        <v>31</v>
      </c>
      <c r="C52" s="31"/>
      <c r="D52" s="22"/>
      <c r="E52" s="17">
        <v>0</v>
      </c>
      <c r="F52" s="7"/>
      <c r="G52" s="11"/>
      <c r="H52" s="11"/>
      <c r="I52" s="7"/>
      <c r="J52" s="7"/>
      <c r="K52" s="7"/>
      <c r="L52" s="7"/>
      <c r="M52" s="7"/>
    </row>
    <row r="53" spans="1:13" hidden="1" x14ac:dyDescent="0.25">
      <c r="A53" s="32"/>
      <c r="B53" s="7"/>
      <c r="C53" s="7"/>
      <c r="D53" s="22"/>
      <c r="E53" s="17"/>
      <c r="F53" s="7"/>
      <c r="G53" s="11"/>
      <c r="H53" s="11"/>
      <c r="I53" s="7"/>
      <c r="J53" s="7"/>
      <c r="K53" s="7"/>
      <c r="L53" s="7"/>
      <c r="M53" s="7"/>
    </row>
    <row r="54" spans="1:13" hidden="1" x14ac:dyDescent="0.25">
      <c r="A54" s="32"/>
      <c r="B54" s="31" t="s">
        <v>32</v>
      </c>
      <c r="C54" s="31"/>
      <c r="D54" s="22"/>
      <c r="E54" s="17">
        <v>0</v>
      </c>
      <c r="F54" s="7"/>
      <c r="G54" s="11"/>
      <c r="H54" s="11"/>
      <c r="I54" s="7"/>
      <c r="J54" s="7"/>
      <c r="K54" s="7"/>
      <c r="L54" s="7"/>
      <c r="M54" s="7"/>
    </row>
    <row r="55" spans="1:13" hidden="1" x14ac:dyDescent="0.25">
      <c r="A55" s="32"/>
      <c r="B55" s="7"/>
      <c r="C55" s="33"/>
      <c r="D55" s="22"/>
      <c r="E55" s="17"/>
      <c r="F55" s="7"/>
      <c r="G55" s="11"/>
      <c r="H55" s="11"/>
      <c r="I55" s="7"/>
      <c r="J55" s="7"/>
      <c r="K55" s="7"/>
      <c r="L55" s="7"/>
      <c r="M55" s="7"/>
    </row>
    <row r="56" spans="1:13" hidden="1" x14ac:dyDescent="0.25">
      <c r="A56" s="32"/>
      <c r="B56" s="31" t="s">
        <v>33</v>
      </c>
      <c r="C56" s="31"/>
      <c r="D56" s="22"/>
      <c r="E56" s="17">
        <v>0</v>
      </c>
      <c r="F56" s="7"/>
      <c r="G56" s="11"/>
      <c r="H56" s="11"/>
      <c r="I56" s="7"/>
      <c r="J56" s="7"/>
      <c r="K56" s="7"/>
      <c r="L56" s="7"/>
      <c r="M56" s="7"/>
    </row>
    <row r="57" spans="1:13" hidden="1" x14ac:dyDescent="0.25">
      <c r="A57" s="32"/>
      <c r="B57" s="21"/>
      <c r="C57" s="34"/>
      <c r="D57" s="22"/>
      <c r="E57" s="17"/>
      <c r="F57" s="7"/>
      <c r="G57" s="11"/>
      <c r="H57" s="11"/>
      <c r="I57" s="7"/>
      <c r="J57" s="7"/>
      <c r="K57" s="7"/>
      <c r="L57" s="7"/>
      <c r="M57" s="7"/>
    </row>
    <row r="58" spans="1:13" ht="15.75" x14ac:dyDescent="0.25">
      <c r="A58" s="12" t="s">
        <v>34</v>
      </c>
      <c r="B58" s="21"/>
      <c r="C58" s="34"/>
      <c r="D58" s="22"/>
      <c r="E58" s="17">
        <f>+'PRESUP INGRE 2017'!F57</f>
        <v>0</v>
      </c>
      <c r="F58" s="7"/>
      <c r="G58" s="11"/>
      <c r="H58" s="11"/>
      <c r="I58" s="7"/>
      <c r="J58" s="7"/>
      <c r="K58" s="7"/>
      <c r="L58" s="7"/>
      <c r="M58" s="7"/>
    </row>
    <row r="59" spans="1:13" x14ac:dyDescent="0.25">
      <c r="A59" s="32"/>
      <c r="B59" s="21"/>
      <c r="C59" s="34"/>
      <c r="D59" s="22"/>
      <c r="E59" s="17"/>
      <c r="F59" s="7"/>
      <c r="G59" s="11"/>
      <c r="H59" s="11"/>
      <c r="I59" s="7"/>
      <c r="J59" s="7"/>
      <c r="K59" s="7"/>
      <c r="L59" s="7"/>
      <c r="M59" s="7"/>
    </row>
    <row r="60" spans="1:13" x14ac:dyDescent="0.25">
      <c r="A60" s="32"/>
      <c r="B60" s="31" t="s">
        <v>35</v>
      </c>
      <c r="C60" s="34"/>
      <c r="D60" s="22"/>
      <c r="E60" s="17">
        <f>+'PRESUP INGRE 2017'!F59</f>
        <v>0</v>
      </c>
      <c r="F60" s="7"/>
      <c r="G60" s="11"/>
      <c r="H60" s="11"/>
      <c r="I60" s="7"/>
      <c r="J60" s="7"/>
      <c r="K60" s="7"/>
      <c r="L60" s="7"/>
      <c r="M60" s="7"/>
    </row>
    <row r="61" spans="1:13" x14ac:dyDescent="0.25">
      <c r="A61" s="32"/>
      <c r="B61" s="21"/>
      <c r="C61" s="34"/>
      <c r="D61" s="22"/>
      <c r="E61" s="17"/>
      <c r="F61" s="7"/>
      <c r="G61" s="11"/>
      <c r="H61" s="11"/>
      <c r="I61" s="7"/>
      <c r="J61" s="7"/>
      <c r="K61" s="7"/>
      <c r="L61" s="7"/>
      <c r="M61" s="7"/>
    </row>
    <row r="62" spans="1:13" hidden="1" x14ac:dyDescent="0.25">
      <c r="A62" s="32"/>
      <c r="B62" s="23" t="s">
        <v>36</v>
      </c>
      <c r="C62" s="34"/>
      <c r="D62" s="22"/>
      <c r="E62" s="17">
        <v>0</v>
      </c>
      <c r="F62" s="7"/>
      <c r="G62" s="11"/>
      <c r="H62" s="11"/>
      <c r="I62" s="7"/>
      <c r="J62" s="7"/>
      <c r="K62" s="7"/>
      <c r="L62" s="7"/>
      <c r="M62" s="7"/>
    </row>
    <row r="63" spans="1:13" hidden="1" x14ac:dyDescent="0.25">
      <c r="A63" s="32"/>
      <c r="B63" s="23" t="s">
        <v>37</v>
      </c>
      <c r="C63" s="34"/>
      <c r="D63" s="22"/>
      <c r="E63" s="17"/>
      <c r="F63" s="7"/>
      <c r="G63" s="11"/>
      <c r="H63" s="11"/>
      <c r="I63" s="7"/>
      <c r="J63" s="7"/>
      <c r="K63" s="7"/>
      <c r="L63" s="7"/>
      <c r="M63" s="7"/>
    </row>
    <row r="64" spans="1:13" hidden="1" x14ac:dyDescent="0.25">
      <c r="A64" s="32"/>
      <c r="B64" s="23" t="s">
        <v>38</v>
      </c>
      <c r="C64" s="34"/>
      <c r="D64" s="22"/>
      <c r="E64" s="17"/>
      <c r="F64" s="7"/>
      <c r="G64" s="11"/>
      <c r="H64" s="11"/>
      <c r="I64" s="7"/>
      <c r="J64" s="7"/>
      <c r="K64" s="7"/>
      <c r="L64" s="7"/>
      <c r="M64" s="7"/>
    </row>
    <row r="65" spans="1:13" hidden="1" x14ac:dyDescent="0.25">
      <c r="A65" s="32"/>
      <c r="B65" s="21"/>
      <c r="C65" s="34"/>
      <c r="D65" s="22"/>
      <c r="E65" s="17"/>
      <c r="F65" s="7"/>
      <c r="G65" s="11"/>
      <c r="H65" s="11"/>
      <c r="I65" s="7"/>
      <c r="J65" s="7"/>
      <c r="K65" s="7"/>
      <c r="L65" s="7"/>
      <c r="M65" s="7"/>
    </row>
    <row r="66" spans="1:13" ht="15.75" x14ac:dyDescent="0.25">
      <c r="A66" s="35" t="s">
        <v>39</v>
      </c>
      <c r="B66" s="13"/>
      <c r="C66" s="36"/>
      <c r="D66" s="22"/>
      <c r="E66" s="14">
        <f>E68+E73+E72+E97+E106</f>
        <v>1460557.9699999997</v>
      </c>
      <c r="F66" s="7"/>
      <c r="G66" s="6"/>
      <c r="H66" s="11"/>
      <c r="I66" s="7"/>
      <c r="J66" s="7"/>
      <c r="K66" s="7"/>
      <c r="L66" s="7"/>
      <c r="M66" s="7"/>
    </row>
    <row r="67" spans="1:13" ht="15.75" x14ac:dyDescent="0.25">
      <c r="A67" s="35"/>
      <c r="B67" s="13"/>
      <c r="C67" s="36"/>
      <c r="D67" s="22"/>
      <c r="E67" s="17"/>
      <c r="F67" s="7"/>
      <c r="G67" s="6"/>
      <c r="H67" s="6"/>
      <c r="I67" s="7"/>
      <c r="J67" s="7"/>
      <c r="K67" s="7"/>
      <c r="L67" s="7"/>
      <c r="M67" s="7"/>
    </row>
    <row r="68" spans="1:13" ht="15.75" x14ac:dyDescent="0.25">
      <c r="A68" s="35"/>
      <c r="B68" s="18" t="s">
        <v>40</v>
      </c>
      <c r="C68" s="36"/>
      <c r="D68" s="22"/>
      <c r="E68" s="14">
        <f>SUM(E70:F71)</f>
        <v>106555.5</v>
      </c>
      <c r="F68" s="7"/>
      <c r="G68" s="6"/>
      <c r="H68" s="11"/>
      <c r="I68" s="7"/>
      <c r="J68" s="7"/>
      <c r="K68" s="7"/>
      <c r="L68" s="7"/>
      <c r="M68" s="7"/>
    </row>
    <row r="69" spans="1:13" ht="15.75" x14ac:dyDescent="0.25">
      <c r="A69" s="35"/>
      <c r="B69" s="18" t="s">
        <v>41</v>
      </c>
      <c r="C69" s="36"/>
      <c r="D69" s="22"/>
      <c r="E69" s="17"/>
      <c r="F69" s="7"/>
      <c r="G69" s="11"/>
      <c r="H69" s="11"/>
      <c r="I69" s="7"/>
      <c r="J69" s="7"/>
      <c r="K69" s="7"/>
      <c r="L69" s="7"/>
      <c r="M69" s="7"/>
    </row>
    <row r="70" spans="1:13" x14ac:dyDescent="0.25">
      <c r="A70" s="20"/>
      <c r="B70" s="13" t="s">
        <v>42</v>
      </c>
      <c r="C70" s="36"/>
      <c r="D70" s="22"/>
      <c r="E70" s="17">
        <f>+'PRESUP INGRE 2017'!F69</f>
        <v>54677</v>
      </c>
      <c r="F70" s="7"/>
      <c r="G70" s="11"/>
      <c r="H70" s="11"/>
      <c r="I70" s="7"/>
      <c r="J70" s="7"/>
      <c r="K70" s="7"/>
      <c r="L70" s="7"/>
      <c r="M70" s="7"/>
    </row>
    <row r="71" spans="1:13" s="39" customFormat="1" x14ac:dyDescent="0.25">
      <c r="A71" s="20"/>
      <c r="B71" s="13" t="s">
        <v>43</v>
      </c>
      <c r="C71" s="36"/>
      <c r="D71" s="37"/>
      <c r="E71" s="17">
        <f>+'PRESUP INGRE 2017'!F70</f>
        <v>51878.5</v>
      </c>
      <c r="F71" s="34"/>
      <c r="G71" s="38"/>
      <c r="H71" s="38"/>
      <c r="I71" s="34"/>
      <c r="J71" s="34"/>
      <c r="K71" s="34"/>
      <c r="L71" s="34"/>
      <c r="M71" s="34"/>
    </row>
    <row r="72" spans="1:13" s="39" customFormat="1" x14ac:dyDescent="0.25">
      <c r="A72" s="20"/>
      <c r="B72" s="18" t="s">
        <v>44</v>
      </c>
      <c r="C72" s="36"/>
      <c r="D72" s="37"/>
      <c r="E72" s="17">
        <f>+'PRESUP INGRE 2017'!F71</f>
        <v>0</v>
      </c>
      <c r="F72" s="34"/>
      <c r="G72" s="38"/>
      <c r="H72" s="38"/>
      <c r="I72" s="34"/>
      <c r="J72" s="34"/>
      <c r="K72" s="34"/>
      <c r="L72" s="34"/>
      <c r="M72" s="34"/>
    </row>
    <row r="73" spans="1:13" s="39" customFormat="1" x14ac:dyDescent="0.25">
      <c r="A73" s="20"/>
      <c r="B73" s="18" t="s">
        <v>45</v>
      </c>
      <c r="C73" s="36"/>
      <c r="D73" s="37"/>
      <c r="E73" s="14">
        <f>SUM(E74:E83)</f>
        <v>1335450.4699999997</v>
      </c>
      <c r="F73" s="34"/>
      <c r="G73" s="38"/>
      <c r="H73" s="38"/>
      <c r="I73" s="34"/>
      <c r="J73" s="34"/>
      <c r="K73" s="34"/>
      <c r="L73" s="34"/>
      <c r="M73" s="34"/>
    </row>
    <row r="74" spans="1:13" s="39" customFormat="1" hidden="1" x14ac:dyDescent="0.25">
      <c r="A74" s="20"/>
      <c r="B74" s="13" t="s">
        <v>46</v>
      </c>
      <c r="C74" s="36"/>
      <c r="D74" s="37"/>
      <c r="E74" s="24">
        <v>0</v>
      </c>
      <c r="F74" s="37"/>
      <c r="G74" s="38"/>
      <c r="H74" s="38"/>
      <c r="I74" s="34"/>
      <c r="J74" s="34"/>
      <c r="K74" s="34"/>
      <c r="L74" s="34"/>
      <c r="M74" s="34"/>
    </row>
    <row r="75" spans="1:13" s="39" customFormat="1" x14ac:dyDescent="0.25">
      <c r="A75" s="20"/>
      <c r="B75" s="13" t="s">
        <v>47</v>
      </c>
      <c r="C75" s="36"/>
      <c r="D75" s="37"/>
      <c r="E75" s="24">
        <f>+'PRESUP INGRE 2017'!F74</f>
        <v>288769.68</v>
      </c>
      <c r="F75" s="37"/>
      <c r="G75" s="38"/>
      <c r="H75" s="38"/>
      <c r="I75" s="34"/>
      <c r="J75" s="34"/>
      <c r="K75" s="34"/>
      <c r="L75" s="34"/>
      <c r="M75" s="34"/>
    </row>
    <row r="76" spans="1:13" s="39" customFormat="1" x14ac:dyDescent="0.25">
      <c r="A76" s="20"/>
      <c r="B76" s="13" t="s">
        <v>48</v>
      </c>
      <c r="C76" s="36"/>
      <c r="D76" s="37"/>
      <c r="E76" s="24">
        <f>+'PRESUP INGRE 2017'!F75</f>
        <v>108826.5</v>
      </c>
      <c r="F76" s="34"/>
      <c r="G76" s="38"/>
      <c r="H76" s="38"/>
      <c r="I76" s="34"/>
      <c r="J76" s="34"/>
      <c r="K76" s="34"/>
      <c r="L76" s="34"/>
      <c r="M76" s="34"/>
    </row>
    <row r="77" spans="1:13" s="39" customFormat="1" hidden="1" x14ac:dyDescent="0.25">
      <c r="A77" s="20"/>
      <c r="B77" s="13" t="s">
        <v>49</v>
      </c>
      <c r="C77" s="36"/>
      <c r="D77" s="37"/>
      <c r="E77" s="24">
        <f>+'[1]PRESUP INGRE 2017'!I76</f>
        <v>0</v>
      </c>
      <c r="F77" s="37"/>
      <c r="G77" s="38"/>
      <c r="H77" s="38"/>
      <c r="I77" s="34"/>
      <c r="J77" s="34"/>
      <c r="K77" s="34"/>
      <c r="L77" s="34"/>
      <c r="M77" s="34"/>
    </row>
    <row r="78" spans="1:13" s="39" customFormat="1" x14ac:dyDescent="0.25">
      <c r="A78" s="20"/>
      <c r="B78" s="13" t="s">
        <v>50</v>
      </c>
      <c r="C78" s="36"/>
      <c r="D78" s="37"/>
      <c r="E78" s="24">
        <f>+'PRESUP INGRE 2017'!F77</f>
        <v>147291</v>
      </c>
      <c r="F78" s="34"/>
      <c r="G78" s="38"/>
      <c r="H78" s="38"/>
      <c r="I78" s="34"/>
      <c r="J78" s="34"/>
      <c r="K78" s="34"/>
      <c r="L78" s="34"/>
      <c r="M78" s="34"/>
    </row>
    <row r="79" spans="1:13" s="39" customFormat="1" x14ac:dyDescent="0.25">
      <c r="A79" s="20"/>
      <c r="B79" s="13" t="s">
        <v>51</v>
      </c>
      <c r="C79" s="36"/>
      <c r="D79" s="37"/>
      <c r="E79" s="24">
        <f>+'PRESUP INGRE 2017'!F78</f>
        <v>0</v>
      </c>
      <c r="F79" s="34"/>
      <c r="G79" s="38"/>
      <c r="H79" s="38"/>
      <c r="I79" s="34"/>
      <c r="J79" s="34"/>
      <c r="K79" s="34"/>
      <c r="L79" s="34"/>
      <c r="M79" s="34"/>
    </row>
    <row r="80" spans="1:13" s="39" customFormat="1" x14ac:dyDescent="0.25">
      <c r="A80" s="20"/>
      <c r="B80" s="13" t="s">
        <v>52</v>
      </c>
      <c r="C80" s="36"/>
      <c r="D80" s="37"/>
      <c r="E80" s="24">
        <f>+'PRESUP INGRE 2017'!F79</f>
        <v>7119</v>
      </c>
      <c r="F80" s="34"/>
      <c r="G80" s="38"/>
      <c r="H80" s="38"/>
      <c r="I80" s="34"/>
      <c r="J80" s="34"/>
      <c r="K80" s="34"/>
      <c r="L80" s="34"/>
      <c r="M80" s="34"/>
    </row>
    <row r="81" spans="1:13" s="39" customFormat="1" x14ac:dyDescent="0.25">
      <c r="A81" s="20"/>
      <c r="B81" s="13" t="s">
        <v>53</v>
      </c>
      <c r="C81" s="36"/>
      <c r="D81" s="37"/>
      <c r="E81" s="24">
        <f>+'PRESUP INGRE 2017'!F80</f>
        <v>0</v>
      </c>
      <c r="F81" s="34"/>
      <c r="G81" s="38"/>
      <c r="H81" s="38"/>
      <c r="I81" s="34"/>
      <c r="J81" s="34"/>
      <c r="K81" s="34"/>
      <c r="L81" s="34"/>
      <c r="M81" s="34"/>
    </row>
    <row r="82" spans="1:13" s="39" customFormat="1" x14ac:dyDescent="0.25">
      <c r="A82" s="20"/>
      <c r="B82" s="23" t="s">
        <v>54</v>
      </c>
      <c r="C82" s="36"/>
      <c r="D82" s="37"/>
      <c r="E82" s="24">
        <f>+'PRESUP INGRE 2017'!F81</f>
        <v>594191.37</v>
      </c>
      <c r="F82" s="34"/>
      <c r="G82" s="38"/>
      <c r="H82" s="38"/>
      <c r="I82" s="34"/>
      <c r="J82" s="34"/>
      <c r="K82" s="34"/>
      <c r="L82" s="34"/>
      <c r="M82" s="34"/>
    </row>
    <row r="83" spans="1:13" s="39" customFormat="1" ht="15.75" thickBot="1" x14ac:dyDescent="0.3">
      <c r="A83" s="40"/>
      <c r="B83" s="41" t="s">
        <v>55</v>
      </c>
      <c r="C83" s="42"/>
      <c r="D83" s="43"/>
      <c r="E83" s="44">
        <f>+'PRESUP INGRE 2017'!F82</f>
        <v>189252.92</v>
      </c>
      <c r="F83" s="37"/>
      <c r="G83" s="38"/>
      <c r="H83" s="38"/>
      <c r="I83" s="34"/>
      <c r="J83" s="34"/>
      <c r="K83" s="34"/>
      <c r="L83" s="34"/>
      <c r="M83" s="34"/>
    </row>
    <row r="84" spans="1:13" s="39" customFormat="1" x14ac:dyDescent="0.25">
      <c r="A84" s="36"/>
      <c r="B84" s="13"/>
      <c r="C84" s="36"/>
      <c r="D84" s="37"/>
      <c r="E84" s="45"/>
      <c r="F84" s="37"/>
      <c r="G84" s="38"/>
      <c r="H84" s="38"/>
      <c r="I84" s="34"/>
      <c r="J84" s="34"/>
      <c r="K84" s="34"/>
      <c r="L84" s="34"/>
      <c r="M84" s="34"/>
    </row>
    <row r="85" spans="1:13" s="39" customFormat="1" x14ac:dyDescent="0.25">
      <c r="A85" s="36"/>
      <c r="B85" s="13"/>
      <c r="C85" s="36"/>
      <c r="D85" s="37"/>
      <c r="E85" s="45"/>
      <c r="F85" s="37"/>
      <c r="G85" s="38"/>
      <c r="H85" s="38"/>
      <c r="I85" s="34"/>
      <c r="J85" s="34"/>
      <c r="K85" s="34"/>
      <c r="L85" s="34"/>
      <c r="M85" s="34"/>
    </row>
    <row r="86" spans="1:13" s="39" customFormat="1" x14ac:dyDescent="0.25">
      <c r="A86" s="36"/>
      <c r="B86" s="13"/>
      <c r="C86" s="36"/>
      <c r="D86" s="37"/>
      <c r="E86" s="45"/>
      <c r="F86" s="37"/>
      <c r="G86" s="38"/>
      <c r="H86" s="38"/>
      <c r="I86" s="34"/>
      <c r="J86" s="34"/>
      <c r="K86" s="34"/>
      <c r="L86" s="34"/>
      <c r="M86" s="34"/>
    </row>
    <row r="87" spans="1:13" s="39" customFormat="1" x14ac:dyDescent="0.25">
      <c r="A87" s="36"/>
      <c r="B87" s="13"/>
      <c r="C87" s="36"/>
      <c r="D87" s="37"/>
      <c r="E87" s="45"/>
      <c r="F87" s="37"/>
      <c r="G87" s="38"/>
      <c r="H87" s="38"/>
      <c r="I87" s="34"/>
      <c r="J87" s="34"/>
      <c r="K87" s="34"/>
      <c r="L87" s="34"/>
      <c r="M87" s="34"/>
    </row>
    <row r="88" spans="1:13" s="39" customFormat="1" x14ac:dyDescent="0.25">
      <c r="A88" s="36"/>
      <c r="B88" s="13"/>
      <c r="C88" s="36"/>
      <c r="D88" s="37"/>
      <c r="E88" s="45"/>
      <c r="F88" s="37"/>
      <c r="G88" s="38"/>
      <c r="H88" s="38"/>
      <c r="I88" s="34"/>
      <c r="J88" s="34"/>
      <c r="K88" s="34"/>
      <c r="L88" s="34"/>
      <c r="M88" s="34"/>
    </row>
    <row r="89" spans="1:13" s="39" customFormat="1" x14ac:dyDescent="0.25">
      <c r="A89" s="36"/>
      <c r="B89" s="13"/>
      <c r="C89" s="36"/>
      <c r="D89" s="37"/>
      <c r="E89" s="45"/>
      <c r="F89" s="37"/>
      <c r="G89" s="38"/>
      <c r="H89" s="38"/>
      <c r="I89" s="34"/>
      <c r="J89" s="34"/>
      <c r="K89" s="34"/>
      <c r="L89" s="34"/>
      <c r="M89" s="34"/>
    </row>
    <row r="90" spans="1:13" s="39" customFormat="1" x14ac:dyDescent="0.25">
      <c r="A90" s="36"/>
      <c r="B90" s="13"/>
      <c r="C90" s="36"/>
      <c r="D90" s="37"/>
      <c r="E90" s="45"/>
      <c r="F90" s="37"/>
      <c r="G90" s="38"/>
      <c r="H90" s="38"/>
      <c r="I90" s="34"/>
      <c r="J90" s="34"/>
      <c r="K90" s="34"/>
      <c r="L90" s="34"/>
      <c r="M90" s="34"/>
    </row>
    <row r="91" spans="1:13" s="39" customFormat="1" x14ac:dyDescent="0.25">
      <c r="A91" s="36"/>
      <c r="B91" s="13"/>
      <c r="C91" s="36"/>
      <c r="D91" s="37"/>
      <c r="E91" s="45"/>
      <c r="F91" s="37"/>
      <c r="G91" s="38"/>
      <c r="H91" s="38"/>
      <c r="I91" s="34"/>
      <c r="J91" s="34"/>
      <c r="K91" s="34"/>
      <c r="L91" s="34"/>
      <c r="M91" s="34"/>
    </row>
    <row r="92" spans="1:13" s="39" customFormat="1" x14ac:dyDescent="0.25">
      <c r="A92" s="36"/>
      <c r="B92" s="13"/>
      <c r="C92" s="36"/>
      <c r="D92" s="37"/>
      <c r="E92" s="45"/>
      <c r="F92" s="37"/>
      <c r="G92" s="38"/>
      <c r="H92" s="38"/>
      <c r="I92" s="34"/>
      <c r="J92" s="34"/>
      <c r="K92" s="34"/>
      <c r="L92" s="34"/>
      <c r="M92" s="34"/>
    </row>
    <row r="93" spans="1:13" s="39" customFormat="1" x14ac:dyDescent="0.25">
      <c r="A93" s="36"/>
      <c r="B93" s="13"/>
      <c r="C93" s="36"/>
      <c r="D93" s="37"/>
      <c r="E93" s="45"/>
      <c r="F93" s="37"/>
      <c r="G93" s="38"/>
      <c r="H93" s="38"/>
      <c r="I93" s="34"/>
      <c r="J93" s="34"/>
      <c r="K93" s="34"/>
      <c r="L93" s="34"/>
      <c r="M93" s="34"/>
    </row>
    <row r="94" spans="1:13" s="39" customFormat="1" x14ac:dyDescent="0.25">
      <c r="A94" s="36"/>
      <c r="B94" s="13"/>
      <c r="C94" s="36"/>
      <c r="D94" s="37"/>
      <c r="E94" s="45"/>
      <c r="F94" s="37"/>
      <c r="G94" s="38"/>
      <c r="H94" s="38"/>
      <c r="I94" s="34"/>
      <c r="J94" s="34"/>
      <c r="K94" s="34"/>
      <c r="L94" s="34"/>
      <c r="M94" s="34"/>
    </row>
    <row r="95" spans="1:13" s="39" customFormat="1" ht="15.75" thickBot="1" x14ac:dyDescent="0.3">
      <c r="A95" s="36"/>
      <c r="B95" s="13"/>
      <c r="C95" s="36"/>
      <c r="D95" s="37"/>
      <c r="E95" s="45"/>
      <c r="F95" s="37"/>
      <c r="G95" s="38"/>
      <c r="H95" s="38"/>
      <c r="I95" s="34"/>
      <c r="J95" s="34"/>
      <c r="K95" s="34"/>
      <c r="L95" s="34"/>
      <c r="M95" s="34"/>
    </row>
    <row r="96" spans="1:13" s="39" customFormat="1" x14ac:dyDescent="0.25">
      <c r="A96" s="46"/>
      <c r="B96" s="47"/>
      <c r="C96" s="48"/>
      <c r="D96" s="49"/>
      <c r="E96" s="50"/>
      <c r="F96" s="37"/>
      <c r="G96" s="38"/>
      <c r="H96" s="38"/>
      <c r="I96" s="34"/>
      <c r="J96" s="34"/>
      <c r="K96" s="34"/>
      <c r="L96" s="34"/>
      <c r="M96" s="34"/>
    </row>
    <row r="97" spans="1:13" s="39" customFormat="1" x14ac:dyDescent="0.25">
      <c r="A97" s="20"/>
      <c r="B97" s="18" t="s">
        <v>56</v>
      </c>
      <c r="C97" s="36"/>
      <c r="D97" s="37"/>
      <c r="E97" s="14">
        <f>SUM(E100:E105)</f>
        <v>18552</v>
      </c>
      <c r="F97" s="34"/>
      <c r="G97" s="38"/>
      <c r="H97" s="38"/>
      <c r="I97" s="34"/>
      <c r="J97" s="34"/>
      <c r="K97" s="34"/>
      <c r="L97" s="34"/>
      <c r="M97" s="34"/>
    </row>
    <row r="98" spans="1:13" s="39" customFormat="1" hidden="1" x14ac:dyDescent="0.25">
      <c r="A98" s="20"/>
      <c r="B98" s="13"/>
      <c r="C98" s="36"/>
      <c r="D98" s="37"/>
      <c r="E98" s="17"/>
      <c r="F98" s="34"/>
      <c r="G98" s="38"/>
      <c r="H98" s="38"/>
      <c r="I98" s="34"/>
      <c r="J98" s="34"/>
      <c r="K98" s="34"/>
      <c r="L98" s="34"/>
      <c r="M98" s="34"/>
    </row>
    <row r="99" spans="1:13" s="39" customFormat="1" hidden="1" x14ac:dyDescent="0.25">
      <c r="A99" s="20"/>
      <c r="B99" s="13" t="s">
        <v>57</v>
      </c>
      <c r="C99" s="36"/>
      <c r="D99" s="37"/>
      <c r="E99" s="17"/>
      <c r="F99" s="34"/>
      <c r="G99" s="38"/>
      <c r="H99" s="38"/>
      <c r="I99" s="34"/>
      <c r="J99" s="34"/>
      <c r="K99" s="34"/>
      <c r="L99" s="34"/>
      <c r="M99" s="34"/>
    </row>
    <row r="100" spans="1:13" s="39" customFormat="1" hidden="1" x14ac:dyDescent="0.25">
      <c r="A100" s="20"/>
      <c r="B100" s="13" t="s">
        <v>58</v>
      </c>
      <c r="C100" s="36"/>
      <c r="D100" s="37"/>
      <c r="E100" s="17">
        <v>0</v>
      </c>
      <c r="F100" s="34"/>
      <c r="G100" s="38"/>
      <c r="H100" s="38"/>
      <c r="I100" s="34"/>
      <c r="J100" s="34"/>
      <c r="K100" s="34"/>
      <c r="L100" s="34"/>
      <c r="M100" s="34"/>
    </row>
    <row r="101" spans="1:13" s="39" customFormat="1" hidden="1" x14ac:dyDescent="0.25">
      <c r="A101" s="20"/>
      <c r="B101" s="13"/>
      <c r="C101" s="51"/>
      <c r="D101" s="37"/>
      <c r="E101" s="17">
        <f>+'[1]PRESUP INGRE 2017'!I100</f>
        <v>0</v>
      </c>
      <c r="F101" s="34"/>
      <c r="G101" s="38"/>
      <c r="H101" s="38"/>
      <c r="I101" s="34"/>
      <c r="J101" s="34"/>
      <c r="K101" s="34"/>
      <c r="L101" s="34"/>
      <c r="M101" s="34"/>
    </row>
    <row r="102" spans="1:13" s="39" customFormat="1" hidden="1" x14ac:dyDescent="0.25">
      <c r="A102" s="20"/>
      <c r="B102" s="13" t="s">
        <v>59</v>
      </c>
      <c r="C102" s="51"/>
      <c r="D102" s="37"/>
      <c r="E102" s="17">
        <f>+'[1]PRESUP INGRE 2017'!I101</f>
        <v>0</v>
      </c>
      <c r="F102" s="34"/>
      <c r="G102" s="38"/>
      <c r="H102" s="38"/>
      <c r="I102" s="34"/>
      <c r="J102" s="34"/>
      <c r="K102" s="34"/>
      <c r="L102" s="34"/>
      <c r="M102" s="34"/>
    </row>
    <row r="103" spans="1:13" s="39" customFormat="1" hidden="1" x14ac:dyDescent="0.25">
      <c r="A103" s="20"/>
      <c r="B103" s="13" t="s">
        <v>60</v>
      </c>
      <c r="C103" s="51"/>
      <c r="D103" s="37"/>
      <c r="E103" s="17">
        <v>0</v>
      </c>
      <c r="F103" s="34"/>
      <c r="G103" s="38"/>
      <c r="H103" s="38"/>
      <c r="I103" s="34"/>
      <c r="J103" s="34"/>
      <c r="K103" s="34"/>
      <c r="L103" s="34"/>
      <c r="M103" s="34"/>
    </row>
    <row r="104" spans="1:13" s="39" customFormat="1" x14ac:dyDescent="0.25">
      <c r="A104" s="20"/>
      <c r="B104" s="13" t="s">
        <v>61</v>
      </c>
      <c r="C104" s="51"/>
      <c r="D104" s="37"/>
      <c r="E104" s="17">
        <f>+'PRESUP INGRE 2017'!F103</f>
        <v>18552</v>
      </c>
      <c r="F104" s="34"/>
      <c r="G104" s="38"/>
      <c r="H104" s="38"/>
      <c r="I104" s="34"/>
      <c r="J104" s="34"/>
      <c r="K104" s="34"/>
      <c r="L104" s="34"/>
      <c r="M104" s="34"/>
    </row>
    <row r="105" spans="1:13" s="39" customFormat="1" x14ac:dyDescent="0.25">
      <c r="A105" s="20"/>
      <c r="B105" s="13" t="s">
        <v>62</v>
      </c>
      <c r="C105" s="51"/>
      <c r="D105" s="37"/>
      <c r="E105" s="17">
        <v>0</v>
      </c>
      <c r="F105" s="34"/>
      <c r="G105" s="38"/>
      <c r="H105" s="38"/>
      <c r="I105" s="34"/>
      <c r="J105" s="34"/>
      <c r="K105" s="34"/>
      <c r="L105" s="34"/>
      <c r="M105" s="34"/>
    </row>
    <row r="106" spans="1:13" s="39" customFormat="1" x14ac:dyDescent="0.25">
      <c r="A106" s="20"/>
      <c r="B106" s="18" t="s">
        <v>63</v>
      </c>
      <c r="C106" s="51"/>
      <c r="D106" s="37"/>
      <c r="E106" s="14">
        <f>E107</f>
        <v>0</v>
      </c>
      <c r="F106" s="34"/>
      <c r="G106" s="38"/>
      <c r="H106" s="38"/>
      <c r="I106" s="34"/>
      <c r="J106" s="34"/>
      <c r="K106" s="34"/>
      <c r="L106" s="34"/>
      <c r="M106" s="34"/>
    </row>
    <row r="107" spans="1:13" s="39" customFormat="1" x14ac:dyDescent="0.25">
      <c r="A107" s="20"/>
      <c r="B107" s="13" t="s">
        <v>64</v>
      </c>
      <c r="C107" s="51"/>
      <c r="D107" s="37"/>
      <c r="E107" s="17">
        <f>+'PRESUP INGRE 2017'!F106</f>
        <v>0</v>
      </c>
      <c r="F107" s="34"/>
      <c r="G107" s="38"/>
      <c r="H107" s="38"/>
      <c r="I107" s="34"/>
      <c r="J107" s="34"/>
      <c r="K107" s="34"/>
      <c r="L107" s="34"/>
      <c r="M107" s="34"/>
    </row>
    <row r="108" spans="1:13" s="39" customFormat="1" hidden="1" x14ac:dyDescent="0.25">
      <c r="A108" s="20"/>
      <c r="B108" s="18" t="s">
        <v>65</v>
      </c>
      <c r="C108" s="36"/>
      <c r="D108" s="37"/>
      <c r="E108" s="17">
        <v>0</v>
      </c>
      <c r="F108" s="34"/>
      <c r="G108" s="38"/>
      <c r="H108" s="38"/>
      <c r="I108" s="34"/>
      <c r="J108" s="34"/>
      <c r="K108" s="34"/>
      <c r="L108" s="34"/>
      <c r="M108" s="34"/>
    </row>
    <row r="109" spans="1:13" s="39" customFormat="1" hidden="1" x14ac:dyDescent="0.25">
      <c r="A109" s="20"/>
      <c r="B109" s="18" t="s">
        <v>66</v>
      </c>
      <c r="C109" s="13"/>
      <c r="D109" s="37"/>
      <c r="E109" s="17"/>
      <c r="F109" s="34"/>
      <c r="G109" s="38"/>
      <c r="H109" s="38"/>
      <c r="I109" s="34"/>
      <c r="J109" s="34"/>
      <c r="K109" s="34"/>
      <c r="L109" s="34"/>
      <c r="M109" s="34"/>
    </row>
    <row r="110" spans="1:13" s="39" customFormat="1" hidden="1" x14ac:dyDescent="0.25">
      <c r="A110" s="20"/>
      <c r="B110" s="13"/>
      <c r="C110" s="36"/>
      <c r="D110" s="37"/>
      <c r="E110" s="17"/>
      <c r="F110" s="34"/>
      <c r="G110" s="38"/>
      <c r="H110" s="38"/>
      <c r="I110" s="34"/>
      <c r="J110" s="34"/>
      <c r="K110" s="34"/>
      <c r="L110" s="34"/>
      <c r="M110" s="34"/>
    </row>
    <row r="111" spans="1:13" s="39" customFormat="1" x14ac:dyDescent="0.25">
      <c r="A111" s="20"/>
      <c r="B111" s="13"/>
      <c r="C111" s="36"/>
      <c r="D111" s="37"/>
      <c r="E111" s="17"/>
      <c r="F111" s="34"/>
      <c r="G111" s="38"/>
      <c r="H111" s="38"/>
      <c r="I111" s="34"/>
      <c r="J111" s="34"/>
      <c r="K111" s="34"/>
      <c r="L111" s="34"/>
      <c r="M111" s="34"/>
    </row>
    <row r="112" spans="1:13" s="39" customFormat="1" ht="15.75" x14ac:dyDescent="0.25">
      <c r="A112" s="35" t="s">
        <v>67</v>
      </c>
      <c r="B112" s="13"/>
      <c r="C112" s="36"/>
      <c r="D112" s="37"/>
      <c r="E112" s="14">
        <f>E114</f>
        <v>2476548.36</v>
      </c>
      <c r="F112" s="34"/>
      <c r="G112" s="38"/>
      <c r="H112" s="38"/>
      <c r="I112" s="34"/>
      <c r="J112" s="34"/>
      <c r="K112" s="34"/>
      <c r="L112" s="34"/>
      <c r="M112" s="34"/>
    </row>
    <row r="113" spans="1:13" s="39" customFormat="1" x14ac:dyDescent="0.25">
      <c r="A113" s="20"/>
      <c r="B113" s="13"/>
      <c r="C113" s="36"/>
      <c r="D113" s="37"/>
      <c r="E113" s="17"/>
      <c r="F113" s="34"/>
      <c r="G113" s="38"/>
      <c r="H113" s="38"/>
      <c r="I113" s="34"/>
      <c r="J113" s="34"/>
      <c r="K113" s="34"/>
      <c r="L113" s="34"/>
      <c r="M113" s="34"/>
    </row>
    <row r="114" spans="1:13" s="39" customFormat="1" ht="15.75" x14ac:dyDescent="0.25">
      <c r="A114" s="35"/>
      <c r="B114" s="18" t="s">
        <v>68</v>
      </c>
      <c r="C114" s="36"/>
      <c r="D114" s="37"/>
      <c r="E114" s="14">
        <f>E121</f>
        <v>2476548.36</v>
      </c>
      <c r="F114" s="52"/>
      <c r="G114" s="38"/>
      <c r="H114" s="38"/>
      <c r="I114" s="34"/>
      <c r="J114" s="34"/>
      <c r="K114" s="34"/>
      <c r="L114" s="34"/>
      <c r="M114" s="34"/>
    </row>
    <row r="115" spans="1:13" s="39" customFormat="1" ht="15.75" hidden="1" x14ac:dyDescent="0.25">
      <c r="A115" s="35"/>
      <c r="B115" s="18"/>
      <c r="C115" s="36"/>
      <c r="D115" s="37"/>
      <c r="E115" s="53"/>
      <c r="F115" s="34"/>
      <c r="G115" s="38"/>
      <c r="H115" s="38"/>
      <c r="I115" s="34"/>
      <c r="J115" s="34"/>
      <c r="K115" s="34"/>
      <c r="L115" s="34"/>
      <c r="M115" s="34"/>
    </row>
    <row r="116" spans="1:13" s="39" customFormat="1" ht="15.75" hidden="1" x14ac:dyDescent="0.25">
      <c r="A116" s="35"/>
      <c r="B116" s="13" t="s">
        <v>69</v>
      </c>
      <c r="C116" s="13"/>
      <c r="D116" s="37"/>
      <c r="E116" s="53"/>
      <c r="F116" s="34"/>
      <c r="G116" s="38"/>
      <c r="H116" s="38"/>
      <c r="I116" s="34"/>
      <c r="J116" s="34"/>
      <c r="K116" s="34"/>
      <c r="L116" s="34"/>
      <c r="M116" s="34"/>
    </row>
    <row r="117" spans="1:13" s="39" customFormat="1" ht="15.75" hidden="1" x14ac:dyDescent="0.25">
      <c r="A117" s="35"/>
      <c r="B117" s="13"/>
      <c r="C117" s="13"/>
      <c r="D117" s="37"/>
      <c r="E117" s="53"/>
      <c r="F117" s="34"/>
      <c r="G117" s="38"/>
      <c r="H117" s="38"/>
      <c r="I117" s="34"/>
      <c r="J117" s="34"/>
      <c r="K117" s="34"/>
      <c r="L117" s="34"/>
      <c r="M117" s="34"/>
    </row>
    <row r="118" spans="1:13" s="39" customFormat="1" ht="15.75" hidden="1" x14ac:dyDescent="0.25">
      <c r="A118" s="35"/>
      <c r="B118" s="13" t="s">
        <v>70</v>
      </c>
      <c r="C118" s="36"/>
      <c r="D118" s="37"/>
      <c r="E118" s="53"/>
      <c r="F118" s="34"/>
      <c r="G118" s="38"/>
      <c r="H118" s="38"/>
      <c r="I118" s="34"/>
      <c r="J118" s="34"/>
      <c r="K118" s="34"/>
      <c r="L118" s="34"/>
      <c r="M118" s="34"/>
    </row>
    <row r="119" spans="1:13" s="39" customFormat="1" ht="15.75" hidden="1" x14ac:dyDescent="0.25">
      <c r="A119" s="35"/>
      <c r="B119" s="13"/>
      <c r="C119" s="36"/>
      <c r="D119" s="37"/>
      <c r="E119" s="53"/>
      <c r="F119" s="34"/>
      <c r="G119" s="38"/>
      <c r="H119" s="38"/>
      <c r="I119" s="34"/>
      <c r="J119" s="34"/>
      <c r="K119" s="34"/>
      <c r="L119" s="34"/>
      <c r="M119" s="34"/>
    </row>
    <row r="120" spans="1:13" s="39" customFormat="1" ht="15.75" hidden="1" x14ac:dyDescent="0.25">
      <c r="A120" s="35"/>
      <c r="B120" s="13" t="s">
        <v>71</v>
      </c>
      <c r="C120" s="36"/>
      <c r="D120" s="37"/>
      <c r="E120" s="53"/>
      <c r="F120" s="34"/>
      <c r="G120" s="38"/>
      <c r="H120" s="38"/>
      <c r="I120" s="34"/>
      <c r="J120" s="34"/>
      <c r="K120" s="34"/>
      <c r="L120" s="34"/>
      <c r="M120" s="34"/>
    </row>
    <row r="121" spans="1:13" s="39" customFormat="1" ht="15.75" x14ac:dyDescent="0.25">
      <c r="A121" s="35"/>
      <c r="B121" s="13" t="s">
        <v>72</v>
      </c>
      <c r="C121" s="36"/>
      <c r="D121" s="37"/>
      <c r="E121" s="17">
        <f>SUM(E122:E152)</f>
        <v>2476548.36</v>
      </c>
      <c r="F121" s="34"/>
      <c r="G121" s="38"/>
      <c r="H121" s="38"/>
      <c r="I121" s="34"/>
      <c r="J121" s="34"/>
      <c r="K121" s="34"/>
      <c r="L121" s="34"/>
      <c r="M121" s="34"/>
    </row>
    <row r="122" spans="1:13" s="39" customFormat="1" ht="15.75" x14ac:dyDescent="0.25">
      <c r="A122" s="35"/>
      <c r="B122" s="13" t="s">
        <v>73</v>
      </c>
      <c r="C122" s="36"/>
      <c r="D122" s="37"/>
      <c r="E122" s="17">
        <f>+'PRESUP INGRE 2017'!F121</f>
        <v>3363</v>
      </c>
      <c r="F122" s="34"/>
      <c r="G122" s="38"/>
      <c r="H122" s="54"/>
      <c r="I122" s="34"/>
      <c r="J122" s="34"/>
      <c r="K122" s="34"/>
      <c r="L122" s="34"/>
      <c r="M122" s="34"/>
    </row>
    <row r="123" spans="1:13" s="39" customFormat="1" ht="15.75" hidden="1" x14ac:dyDescent="0.25">
      <c r="A123" s="35"/>
      <c r="B123" s="13"/>
      <c r="C123" s="36"/>
      <c r="D123" s="37"/>
      <c r="E123" s="17"/>
      <c r="F123" s="34"/>
      <c r="G123" s="38"/>
      <c r="H123" s="38"/>
      <c r="I123" s="34"/>
      <c r="J123" s="34"/>
      <c r="K123" s="34"/>
      <c r="L123" s="34"/>
      <c r="M123" s="34"/>
    </row>
    <row r="124" spans="1:13" s="39" customFormat="1" ht="15.75" x14ac:dyDescent="0.25">
      <c r="A124" s="35"/>
      <c r="B124" s="13" t="s">
        <v>74</v>
      </c>
      <c r="C124" s="36"/>
      <c r="D124" s="37"/>
      <c r="E124" s="17">
        <f>+'PRESUP INGRE 2017'!F122</f>
        <v>9850</v>
      </c>
      <c r="F124" s="34"/>
      <c r="G124" s="38"/>
      <c r="H124" s="38"/>
      <c r="I124" s="34"/>
      <c r="J124" s="34"/>
      <c r="K124" s="34"/>
      <c r="L124" s="34"/>
      <c r="M124" s="34"/>
    </row>
    <row r="125" spans="1:13" s="39" customFormat="1" ht="15.75" x14ac:dyDescent="0.25">
      <c r="A125" s="35"/>
      <c r="B125" s="13" t="s">
        <v>75</v>
      </c>
      <c r="C125" s="36"/>
      <c r="D125" s="37"/>
      <c r="E125" s="17">
        <f>+'PRESUP INGRE 2017'!F123</f>
        <v>0</v>
      </c>
      <c r="F125" s="34"/>
      <c r="G125" s="38"/>
      <c r="H125" s="38"/>
      <c r="I125" s="34"/>
      <c r="J125" s="34"/>
      <c r="K125" s="34"/>
      <c r="L125" s="34"/>
      <c r="M125" s="34"/>
    </row>
    <row r="126" spans="1:13" s="39" customFormat="1" ht="15.75" hidden="1" x14ac:dyDescent="0.25">
      <c r="A126" s="35"/>
      <c r="B126" s="55" t="s">
        <v>76</v>
      </c>
      <c r="C126" s="36"/>
      <c r="D126" s="37"/>
      <c r="E126" s="17">
        <v>0</v>
      </c>
      <c r="F126" s="34"/>
      <c r="G126" s="38"/>
      <c r="H126" s="38"/>
      <c r="I126" s="34"/>
      <c r="J126" s="34"/>
      <c r="K126" s="34"/>
      <c r="L126" s="34"/>
      <c r="M126" s="34"/>
    </row>
    <row r="127" spans="1:13" s="39" customFormat="1" ht="15.75" hidden="1" x14ac:dyDescent="0.25">
      <c r="A127" s="35"/>
      <c r="B127" s="55" t="s">
        <v>77</v>
      </c>
      <c r="C127" s="36"/>
      <c r="D127" s="37"/>
      <c r="E127" s="17">
        <f>+'PRESUP INGRE 2017'!F125</f>
        <v>0</v>
      </c>
      <c r="F127" s="34"/>
      <c r="G127" s="38"/>
      <c r="H127" s="38"/>
      <c r="I127" s="34"/>
      <c r="J127" s="34"/>
      <c r="K127" s="34"/>
      <c r="L127" s="34"/>
      <c r="M127" s="34"/>
    </row>
    <row r="128" spans="1:13" s="39" customFormat="1" ht="15.75" x14ac:dyDescent="0.25">
      <c r="A128" s="35"/>
      <c r="B128" s="13" t="s">
        <v>78</v>
      </c>
      <c r="C128" s="13"/>
      <c r="D128" s="37"/>
      <c r="E128" s="17">
        <f>+'PRESUP INGRE 2017'!F126</f>
        <v>2346283.36</v>
      </c>
      <c r="F128" s="34"/>
      <c r="G128" s="38"/>
      <c r="H128" s="38"/>
      <c r="I128" s="34"/>
      <c r="J128" s="34"/>
      <c r="K128" s="34"/>
      <c r="L128" s="34"/>
      <c r="M128" s="34"/>
    </row>
    <row r="129" spans="1:13" s="39" customFormat="1" ht="15.75" hidden="1" x14ac:dyDescent="0.25">
      <c r="A129" s="35"/>
      <c r="B129" s="55"/>
      <c r="C129" s="13"/>
      <c r="D129" s="37"/>
      <c r="E129" s="17"/>
      <c r="F129" s="34"/>
      <c r="G129" s="38"/>
      <c r="H129" s="38"/>
      <c r="I129" s="34"/>
      <c r="J129" s="34"/>
      <c r="K129" s="34"/>
      <c r="L129" s="34"/>
      <c r="M129" s="34"/>
    </row>
    <row r="130" spans="1:13" s="39" customFormat="1" ht="15.75" x14ac:dyDescent="0.25">
      <c r="A130" s="35"/>
      <c r="B130" s="55" t="s">
        <v>79</v>
      </c>
      <c r="C130" s="13"/>
      <c r="D130" s="37"/>
      <c r="E130" s="17">
        <f>+'PRESUP INGRE 2017'!F127</f>
        <v>17440</v>
      </c>
      <c r="F130" s="34"/>
      <c r="G130" s="38"/>
      <c r="H130" s="38"/>
      <c r="I130" s="34"/>
      <c r="J130" s="34"/>
      <c r="K130" s="34"/>
      <c r="L130" s="34"/>
      <c r="M130" s="34"/>
    </row>
    <row r="131" spans="1:13" s="39" customFormat="1" ht="15.75" hidden="1" x14ac:dyDescent="0.25">
      <c r="A131" s="35"/>
      <c r="B131" s="55"/>
      <c r="C131" s="36"/>
      <c r="D131" s="37"/>
      <c r="E131" s="17"/>
      <c r="F131" s="34"/>
      <c r="G131" s="38"/>
      <c r="H131" s="38"/>
      <c r="I131" s="34"/>
      <c r="J131" s="34"/>
      <c r="K131" s="34"/>
      <c r="L131" s="34"/>
      <c r="M131" s="34"/>
    </row>
    <row r="132" spans="1:13" s="39" customFormat="1" ht="15.75" x14ac:dyDescent="0.25">
      <c r="A132" s="35"/>
      <c r="B132" s="55" t="s">
        <v>80</v>
      </c>
      <c r="C132" s="36"/>
      <c r="D132" s="37"/>
      <c r="E132" s="17">
        <f>+'PRESUP INGRE 2017'!F128</f>
        <v>36252</v>
      </c>
      <c r="F132" s="34"/>
      <c r="G132" s="38"/>
      <c r="H132" s="38"/>
      <c r="I132" s="34"/>
      <c r="J132" s="34"/>
      <c r="K132" s="34"/>
      <c r="L132" s="34"/>
      <c r="M132" s="34"/>
    </row>
    <row r="133" spans="1:13" s="39" customFormat="1" ht="15.75" hidden="1" x14ac:dyDescent="0.25">
      <c r="A133" s="35"/>
      <c r="B133" s="55"/>
      <c r="C133" s="36"/>
      <c r="D133" s="37"/>
      <c r="E133" s="17"/>
      <c r="F133" s="34"/>
      <c r="G133" s="38"/>
      <c r="H133" s="38"/>
      <c r="I133" s="34"/>
      <c r="J133" s="34"/>
      <c r="K133" s="34"/>
      <c r="L133" s="34"/>
      <c r="M133" s="34"/>
    </row>
    <row r="134" spans="1:13" s="39" customFormat="1" ht="15.75" hidden="1" x14ac:dyDescent="0.25">
      <c r="A134" s="35"/>
      <c r="B134" s="55" t="s">
        <v>81</v>
      </c>
      <c r="C134" s="36"/>
      <c r="D134" s="37"/>
      <c r="E134" s="17">
        <f>+'PRESUP INGRE 2017'!F129</f>
        <v>0</v>
      </c>
      <c r="F134" s="34"/>
      <c r="G134" s="38"/>
      <c r="H134" s="38"/>
      <c r="I134" s="34"/>
      <c r="J134" s="34"/>
      <c r="K134" s="34"/>
      <c r="L134" s="34"/>
      <c r="M134" s="34"/>
    </row>
    <row r="135" spans="1:13" s="39" customFormat="1" ht="15.75" x14ac:dyDescent="0.25">
      <c r="A135" s="35"/>
      <c r="B135" s="13" t="s">
        <v>82</v>
      </c>
      <c r="C135" s="36"/>
      <c r="D135" s="37"/>
      <c r="E135" s="17">
        <f>+'PRESUP INGRE 2017'!F130</f>
        <v>63360</v>
      </c>
      <c r="F135" s="34"/>
      <c r="G135" s="38"/>
      <c r="H135" s="38"/>
      <c r="I135" s="34"/>
      <c r="J135" s="34"/>
      <c r="K135" s="34"/>
      <c r="L135" s="34"/>
      <c r="M135" s="34"/>
    </row>
    <row r="136" spans="1:13" s="39" customFormat="1" ht="12.75" hidden="1" customHeight="1" x14ac:dyDescent="0.25">
      <c r="A136" s="35"/>
      <c r="B136" s="13"/>
      <c r="C136" s="36"/>
      <c r="D136" s="37"/>
      <c r="E136" s="17">
        <f>+'[1]PRESUP INGRE 2017'!I135</f>
        <v>0</v>
      </c>
      <c r="F136" s="34"/>
      <c r="G136" s="38"/>
      <c r="H136" s="38"/>
      <c r="I136" s="34"/>
      <c r="J136" s="34"/>
      <c r="K136" s="34"/>
      <c r="L136" s="34"/>
      <c r="M136" s="34"/>
    </row>
    <row r="137" spans="1:13" s="39" customFormat="1" ht="15.75" hidden="1" x14ac:dyDescent="0.25">
      <c r="A137" s="35"/>
      <c r="B137" s="13" t="s">
        <v>83</v>
      </c>
      <c r="C137" s="36"/>
      <c r="D137" s="37"/>
      <c r="E137" s="17">
        <f>+'[1]PRESUP INGRE 2017'!I136</f>
        <v>0</v>
      </c>
      <c r="F137" s="34"/>
      <c r="G137" s="38"/>
      <c r="H137" s="38"/>
      <c r="I137" s="34"/>
      <c r="J137" s="34"/>
      <c r="K137" s="34"/>
      <c r="L137" s="34"/>
      <c r="M137" s="34"/>
    </row>
    <row r="138" spans="1:13" s="39" customFormat="1" ht="15.75" hidden="1" x14ac:dyDescent="0.25">
      <c r="A138" s="35"/>
      <c r="B138" s="13"/>
      <c r="C138" s="36"/>
      <c r="D138" s="37"/>
      <c r="E138" s="17">
        <f>+'[1]PRESUP INGRE 2017'!I137</f>
        <v>0</v>
      </c>
      <c r="F138" s="34"/>
      <c r="G138" s="38"/>
      <c r="H138" s="38"/>
      <c r="I138" s="34"/>
      <c r="J138" s="34"/>
      <c r="K138" s="34"/>
      <c r="L138" s="34"/>
      <c r="M138" s="34"/>
    </row>
    <row r="139" spans="1:13" s="39" customFormat="1" ht="15.75" hidden="1" x14ac:dyDescent="0.25">
      <c r="A139" s="35"/>
      <c r="B139" s="55" t="s">
        <v>84</v>
      </c>
      <c r="C139" s="36"/>
      <c r="D139" s="37"/>
      <c r="E139" s="17">
        <f>+'[1]PRESUP INGRE 2017'!I138</f>
        <v>0</v>
      </c>
      <c r="F139" s="34"/>
      <c r="G139" s="38"/>
      <c r="H139" s="38"/>
      <c r="I139" s="34"/>
      <c r="J139" s="34"/>
      <c r="K139" s="34"/>
      <c r="L139" s="34"/>
      <c r="M139" s="34"/>
    </row>
    <row r="140" spans="1:13" s="39" customFormat="1" ht="15.75" hidden="1" x14ac:dyDescent="0.25">
      <c r="A140" s="35"/>
      <c r="B140" s="55"/>
      <c r="C140" s="36"/>
      <c r="D140" s="37"/>
      <c r="E140" s="17"/>
      <c r="F140" s="34"/>
      <c r="G140" s="38"/>
      <c r="H140" s="38"/>
      <c r="I140" s="34"/>
      <c r="J140" s="34"/>
      <c r="K140" s="34"/>
      <c r="L140" s="34"/>
      <c r="M140" s="34"/>
    </row>
    <row r="141" spans="1:13" s="39" customFormat="1" ht="15.75" hidden="1" x14ac:dyDescent="0.25">
      <c r="A141" s="35"/>
      <c r="B141" s="25"/>
      <c r="C141" s="56"/>
      <c r="D141" s="37"/>
      <c r="E141" s="17"/>
      <c r="F141" s="34"/>
      <c r="G141" s="38"/>
      <c r="H141" s="38"/>
      <c r="I141" s="34"/>
      <c r="J141" s="34"/>
      <c r="K141" s="34"/>
      <c r="L141" s="34"/>
      <c r="M141" s="34"/>
    </row>
    <row r="142" spans="1:13" s="39" customFormat="1" ht="15.75" hidden="1" x14ac:dyDescent="0.25">
      <c r="A142" s="35"/>
      <c r="B142" s="55"/>
      <c r="C142" s="36"/>
      <c r="D142" s="37"/>
      <c r="E142" s="17"/>
      <c r="F142" s="34"/>
      <c r="G142" s="38"/>
      <c r="H142" s="38"/>
      <c r="I142" s="34"/>
      <c r="J142" s="34"/>
      <c r="K142" s="34"/>
      <c r="L142" s="34"/>
      <c r="M142" s="34"/>
    </row>
    <row r="143" spans="1:13" s="39" customFormat="1" ht="15.75" hidden="1" x14ac:dyDescent="0.25">
      <c r="A143" s="35"/>
      <c r="B143" s="55"/>
      <c r="C143" s="36"/>
      <c r="D143" s="37"/>
      <c r="E143" s="17"/>
      <c r="F143" s="34"/>
      <c r="G143" s="38"/>
      <c r="H143" s="38"/>
      <c r="I143" s="34"/>
      <c r="J143" s="34"/>
      <c r="K143" s="34"/>
      <c r="L143" s="34"/>
      <c r="M143" s="34"/>
    </row>
    <row r="144" spans="1:13" s="39" customFormat="1" ht="15.75" hidden="1" x14ac:dyDescent="0.25">
      <c r="A144" s="35"/>
      <c r="B144" s="55"/>
      <c r="C144" s="36"/>
      <c r="D144" s="37"/>
      <c r="E144" s="17"/>
      <c r="F144" s="34"/>
      <c r="G144" s="38"/>
      <c r="H144" s="38"/>
      <c r="I144" s="34"/>
      <c r="J144" s="34"/>
      <c r="K144" s="34"/>
      <c r="L144" s="34"/>
      <c r="M144" s="34"/>
    </row>
    <row r="145" spans="1:13" s="39" customFormat="1" ht="15.75" hidden="1" x14ac:dyDescent="0.25">
      <c r="A145" s="35"/>
      <c r="B145" s="55"/>
      <c r="C145" s="36"/>
      <c r="D145" s="37"/>
      <c r="E145" s="17"/>
      <c r="F145" s="34"/>
      <c r="G145" s="38"/>
      <c r="H145" s="38"/>
      <c r="I145" s="34"/>
      <c r="J145" s="34"/>
      <c r="K145" s="34"/>
      <c r="L145" s="34"/>
      <c r="M145" s="34"/>
    </row>
    <row r="146" spans="1:13" s="39" customFormat="1" ht="15.75" hidden="1" x14ac:dyDescent="0.25">
      <c r="A146" s="35"/>
      <c r="B146" s="55"/>
      <c r="C146" s="36"/>
      <c r="D146" s="37"/>
      <c r="E146" s="17"/>
      <c r="F146" s="34"/>
      <c r="G146" s="38"/>
      <c r="H146" s="38"/>
      <c r="I146" s="34"/>
      <c r="J146" s="34"/>
      <c r="K146" s="34"/>
      <c r="L146" s="34"/>
      <c r="M146" s="34"/>
    </row>
    <row r="147" spans="1:13" s="39" customFormat="1" ht="15.75" hidden="1" x14ac:dyDescent="0.25">
      <c r="A147" s="35"/>
      <c r="B147" s="55"/>
      <c r="C147" s="36"/>
      <c r="D147" s="37"/>
      <c r="E147" s="17"/>
      <c r="F147" s="34"/>
      <c r="G147" s="38"/>
      <c r="H147" s="38"/>
      <c r="I147" s="34"/>
      <c r="J147" s="34"/>
      <c r="K147" s="34"/>
      <c r="L147" s="34"/>
      <c r="M147" s="34"/>
    </row>
    <row r="148" spans="1:13" s="39" customFormat="1" ht="15.75" hidden="1" x14ac:dyDescent="0.25">
      <c r="A148" s="35"/>
      <c r="B148" s="55"/>
      <c r="C148" s="36"/>
      <c r="D148" s="37"/>
      <c r="E148" s="17"/>
      <c r="F148" s="34"/>
      <c r="G148" s="38"/>
      <c r="H148" s="38"/>
      <c r="I148" s="34"/>
      <c r="J148" s="34"/>
      <c r="K148" s="34"/>
      <c r="L148" s="34"/>
      <c r="M148" s="34"/>
    </row>
    <row r="149" spans="1:13" s="39" customFormat="1" ht="15.75" hidden="1" x14ac:dyDescent="0.25">
      <c r="A149" s="35"/>
      <c r="B149" s="55"/>
      <c r="C149" s="36"/>
      <c r="D149" s="37"/>
      <c r="E149" s="17"/>
      <c r="F149" s="34"/>
      <c r="G149" s="38"/>
      <c r="H149" s="38"/>
      <c r="I149" s="34"/>
      <c r="J149" s="34"/>
      <c r="K149" s="34"/>
      <c r="L149" s="34"/>
      <c r="M149" s="34"/>
    </row>
    <row r="150" spans="1:13" s="39" customFormat="1" ht="15.75" hidden="1" x14ac:dyDescent="0.25">
      <c r="A150" s="35"/>
      <c r="B150" s="55"/>
      <c r="C150" s="36"/>
      <c r="D150" s="37"/>
      <c r="E150" s="17"/>
      <c r="F150" s="34"/>
      <c r="G150" s="38"/>
      <c r="H150" s="38"/>
      <c r="I150" s="34"/>
      <c r="J150" s="34"/>
      <c r="K150" s="34"/>
      <c r="L150" s="34"/>
      <c r="M150" s="34"/>
    </row>
    <row r="151" spans="1:13" s="39" customFormat="1" ht="15.75" hidden="1" x14ac:dyDescent="0.25">
      <c r="A151" s="35"/>
      <c r="B151" s="13"/>
      <c r="C151" s="36"/>
      <c r="D151" s="37"/>
      <c r="E151" s="17"/>
      <c r="F151" s="34"/>
      <c r="G151" s="38"/>
      <c r="H151" s="38"/>
      <c r="I151" s="34"/>
      <c r="J151" s="34"/>
      <c r="K151" s="34"/>
      <c r="L151" s="34"/>
      <c r="M151" s="34"/>
    </row>
    <row r="152" spans="1:13" s="39" customFormat="1" ht="15.75" hidden="1" x14ac:dyDescent="0.25">
      <c r="A152" s="35"/>
      <c r="B152" s="55" t="s">
        <v>85</v>
      </c>
      <c r="C152" s="36"/>
      <c r="D152" s="37"/>
      <c r="E152" s="17">
        <v>0</v>
      </c>
      <c r="F152" s="34"/>
      <c r="G152" s="38"/>
      <c r="H152" s="38"/>
      <c r="I152" s="34"/>
      <c r="J152" s="34"/>
      <c r="K152" s="34"/>
      <c r="L152" s="34"/>
      <c r="M152" s="34"/>
    </row>
    <row r="153" spans="1:13" s="39" customFormat="1" x14ac:dyDescent="0.25">
      <c r="A153" s="20"/>
      <c r="B153" s="18"/>
      <c r="C153" s="13"/>
      <c r="D153" s="37"/>
      <c r="E153" s="17"/>
      <c r="F153" s="34"/>
      <c r="G153" s="54"/>
      <c r="H153" s="38"/>
      <c r="I153" s="34"/>
      <c r="J153" s="34"/>
      <c r="K153" s="34"/>
      <c r="L153" s="34"/>
      <c r="M153" s="34"/>
    </row>
    <row r="154" spans="1:13" s="39" customFormat="1" ht="15.75" x14ac:dyDescent="0.25">
      <c r="A154" s="35" t="s">
        <v>86</v>
      </c>
      <c r="B154" s="18"/>
      <c r="C154" s="36"/>
      <c r="D154" s="37"/>
      <c r="E154" s="14">
        <f>E156+E187+E189</f>
        <v>44527173.469999991</v>
      </c>
      <c r="F154" s="34"/>
      <c r="G154" s="38"/>
      <c r="H154" s="38"/>
      <c r="I154" s="34"/>
      <c r="J154" s="34"/>
      <c r="K154" s="34"/>
      <c r="L154" s="34"/>
      <c r="M154" s="34"/>
    </row>
    <row r="155" spans="1:13" s="39" customFormat="1" x14ac:dyDescent="0.25">
      <c r="A155" s="20"/>
      <c r="B155" s="18"/>
      <c r="C155" s="36"/>
      <c r="D155" s="37"/>
      <c r="E155" s="17"/>
      <c r="F155" s="37"/>
      <c r="G155" s="38"/>
      <c r="H155" s="38"/>
      <c r="I155" s="34"/>
      <c r="J155" s="34"/>
      <c r="K155" s="34"/>
      <c r="L155" s="34"/>
      <c r="M155" s="34"/>
    </row>
    <row r="156" spans="1:13" s="39" customFormat="1" x14ac:dyDescent="0.25">
      <c r="A156" s="32"/>
      <c r="B156" s="18" t="s">
        <v>87</v>
      </c>
      <c r="C156" s="36"/>
      <c r="D156" s="37"/>
      <c r="E156" s="17">
        <f>E157+E179+E182</f>
        <v>44527173.469999991</v>
      </c>
      <c r="F156" s="34"/>
      <c r="G156" s="38"/>
      <c r="H156" s="38"/>
      <c r="I156" s="34"/>
      <c r="J156" s="34"/>
      <c r="K156" s="34"/>
      <c r="L156" s="34"/>
      <c r="M156" s="34"/>
    </row>
    <row r="157" spans="1:13" s="39" customFormat="1" x14ac:dyDescent="0.25">
      <c r="A157" s="20"/>
      <c r="B157" s="13" t="s">
        <v>88</v>
      </c>
      <c r="C157" s="13"/>
      <c r="D157" s="37"/>
      <c r="E157" s="53">
        <f>SUM(E159:E167)</f>
        <v>796053.79</v>
      </c>
      <c r="F157" s="34"/>
      <c r="G157" s="38"/>
      <c r="H157" s="38"/>
      <c r="I157" s="34"/>
      <c r="J157" s="34"/>
      <c r="K157" s="34"/>
      <c r="L157" s="34"/>
      <c r="M157" s="34"/>
    </row>
    <row r="158" spans="1:13" s="39" customFormat="1" hidden="1" x14ac:dyDescent="0.25">
      <c r="A158" s="20"/>
      <c r="B158" s="13"/>
      <c r="C158" s="36"/>
      <c r="D158" s="37"/>
      <c r="E158" s="17"/>
      <c r="F158" s="34"/>
      <c r="G158" s="38"/>
      <c r="H158" s="38"/>
      <c r="I158" s="34"/>
      <c r="J158" s="34"/>
      <c r="K158" s="34"/>
      <c r="L158" s="34"/>
      <c r="M158" s="34"/>
    </row>
    <row r="159" spans="1:13" s="39" customFormat="1" x14ac:dyDescent="0.25">
      <c r="A159" s="20"/>
      <c r="B159" s="13" t="s">
        <v>89</v>
      </c>
      <c r="C159" s="36"/>
      <c r="D159" s="37"/>
      <c r="E159" s="17">
        <f>+'PRESUP INGRE 2017'!F145</f>
        <v>16228.59</v>
      </c>
      <c r="F159" s="34"/>
      <c r="G159" s="38"/>
      <c r="H159" s="38"/>
      <c r="I159" s="34"/>
      <c r="J159" s="34"/>
      <c r="K159" s="34"/>
      <c r="L159" s="34"/>
      <c r="M159" s="34"/>
    </row>
    <row r="160" spans="1:13" s="39" customFormat="1" x14ac:dyDescent="0.25">
      <c r="A160" s="20"/>
      <c r="B160" s="13" t="s">
        <v>90</v>
      </c>
      <c r="C160" s="36"/>
      <c r="D160" s="37"/>
      <c r="E160" s="17">
        <f>+'PRESUP INGRE 2017'!F146</f>
        <v>463349.22</v>
      </c>
      <c r="F160" s="34"/>
      <c r="G160" s="38"/>
      <c r="H160" s="38"/>
      <c r="I160" s="34"/>
      <c r="J160" s="34"/>
      <c r="K160" s="34"/>
      <c r="L160" s="34"/>
      <c r="M160" s="34"/>
    </row>
    <row r="161" spans="1:13" s="39" customFormat="1" x14ac:dyDescent="0.25">
      <c r="A161" s="20"/>
      <c r="B161" s="13" t="s">
        <v>91</v>
      </c>
      <c r="C161" s="36"/>
      <c r="D161" s="37"/>
      <c r="E161" s="17">
        <f>+'PRESUP INGRE 2017'!F147</f>
        <v>97446.5</v>
      </c>
      <c r="F161" s="34"/>
      <c r="G161" s="38"/>
      <c r="H161" s="38"/>
      <c r="I161" s="34"/>
      <c r="J161" s="34"/>
      <c r="K161" s="34"/>
      <c r="L161" s="34"/>
      <c r="M161" s="34"/>
    </row>
    <row r="162" spans="1:13" s="39" customFormat="1" x14ac:dyDescent="0.25">
      <c r="A162" s="20"/>
      <c r="B162" s="13" t="s">
        <v>92</v>
      </c>
      <c r="C162" s="36"/>
      <c r="D162" s="37"/>
      <c r="E162" s="17">
        <f>+'PRESUP INGRE 2017'!F148</f>
        <v>0</v>
      </c>
      <c r="F162" s="34"/>
      <c r="G162" s="38"/>
      <c r="H162" s="38"/>
      <c r="I162" s="34"/>
      <c r="J162" s="34"/>
      <c r="K162" s="34"/>
      <c r="L162" s="34"/>
      <c r="M162" s="34"/>
    </row>
    <row r="163" spans="1:13" s="39" customFormat="1" x14ac:dyDescent="0.25">
      <c r="A163" s="20"/>
      <c r="B163" s="13" t="s">
        <v>93</v>
      </c>
      <c r="C163" s="36"/>
      <c r="D163" s="37"/>
      <c r="E163" s="17">
        <f>+'PRESUP INGRE 2017'!F149</f>
        <v>3511</v>
      </c>
      <c r="F163" s="34"/>
      <c r="G163" s="38"/>
      <c r="H163" s="38"/>
      <c r="I163" s="34"/>
      <c r="J163" s="34"/>
      <c r="K163" s="34"/>
      <c r="L163" s="34"/>
      <c r="M163" s="34"/>
    </row>
    <row r="164" spans="1:13" s="39" customFormat="1" hidden="1" x14ac:dyDescent="0.25">
      <c r="A164" s="20"/>
      <c r="B164" s="13"/>
      <c r="C164" s="36"/>
      <c r="D164" s="37"/>
      <c r="E164" s="17"/>
      <c r="F164" s="34"/>
      <c r="G164" s="38"/>
      <c r="H164" s="38"/>
      <c r="I164" s="34"/>
      <c r="J164" s="34"/>
      <c r="K164" s="34"/>
      <c r="L164" s="34"/>
      <c r="M164" s="34"/>
    </row>
    <row r="165" spans="1:13" s="39" customFormat="1" x14ac:dyDescent="0.25">
      <c r="A165" s="20"/>
      <c r="B165" s="13" t="s">
        <v>94</v>
      </c>
      <c r="C165" s="36"/>
      <c r="D165" s="37"/>
      <c r="E165" s="17">
        <f>+'PRESUP INGRE 2017'!F150</f>
        <v>212812.47999999998</v>
      </c>
      <c r="F165" s="34"/>
      <c r="G165" s="38"/>
      <c r="H165" s="38"/>
      <c r="I165" s="34"/>
      <c r="J165" s="34"/>
      <c r="K165" s="34"/>
      <c r="L165" s="34"/>
      <c r="M165" s="34"/>
    </row>
    <row r="166" spans="1:13" s="39" customFormat="1" hidden="1" x14ac:dyDescent="0.25">
      <c r="A166" s="20"/>
      <c r="B166" s="13"/>
      <c r="C166" s="36"/>
      <c r="D166" s="37"/>
      <c r="E166" s="17"/>
      <c r="F166" s="34"/>
      <c r="G166" s="38"/>
      <c r="H166" s="38"/>
      <c r="I166" s="34"/>
      <c r="J166" s="34"/>
      <c r="K166" s="34"/>
      <c r="L166" s="34"/>
      <c r="M166" s="34"/>
    </row>
    <row r="167" spans="1:13" s="39" customFormat="1" x14ac:dyDescent="0.25">
      <c r="A167" s="20"/>
      <c r="B167" s="13" t="s">
        <v>95</v>
      </c>
      <c r="C167" s="36"/>
      <c r="D167" s="37"/>
      <c r="E167" s="17">
        <f>+'PRESUP INGRE 2017'!F151</f>
        <v>2706</v>
      </c>
      <c r="F167" s="34"/>
      <c r="G167" s="38"/>
      <c r="H167" s="38"/>
      <c r="I167" s="34"/>
      <c r="J167" s="34"/>
      <c r="K167" s="34"/>
      <c r="L167" s="34"/>
      <c r="M167" s="34"/>
    </row>
    <row r="168" spans="1:13" s="39" customFormat="1" hidden="1" x14ac:dyDescent="0.25">
      <c r="A168" s="20"/>
      <c r="B168" s="13"/>
      <c r="C168" s="36"/>
      <c r="D168" s="37"/>
      <c r="E168" s="17"/>
      <c r="F168" s="34"/>
      <c r="G168" s="38"/>
      <c r="H168" s="38"/>
      <c r="I168" s="34"/>
      <c r="J168" s="34"/>
      <c r="K168" s="34"/>
      <c r="L168" s="34"/>
      <c r="M168" s="34"/>
    </row>
    <row r="169" spans="1:13" s="39" customFormat="1" x14ac:dyDescent="0.25">
      <c r="A169" s="20"/>
      <c r="B169" s="13" t="s">
        <v>96</v>
      </c>
      <c r="C169" s="36"/>
      <c r="D169" s="37"/>
      <c r="E169" s="17">
        <v>0</v>
      </c>
      <c r="F169" s="34"/>
      <c r="G169" s="38"/>
      <c r="H169" s="38"/>
      <c r="I169" s="34"/>
      <c r="J169" s="34"/>
      <c r="K169" s="34"/>
      <c r="L169" s="34"/>
      <c r="M169" s="34"/>
    </row>
    <row r="170" spans="1:13" s="60" customFormat="1" hidden="1" x14ac:dyDescent="0.25">
      <c r="A170" s="20"/>
      <c r="B170" s="13"/>
      <c r="C170" s="36"/>
      <c r="D170" s="57"/>
      <c r="E170" s="17"/>
      <c r="F170" s="58"/>
      <c r="G170" s="59"/>
      <c r="H170" s="59"/>
      <c r="I170" s="58"/>
      <c r="J170" s="58"/>
      <c r="K170" s="58"/>
      <c r="L170" s="58"/>
      <c r="M170" s="58"/>
    </row>
    <row r="171" spans="1:13" s="39" customFormat="1" hidden="1" x14ac:dyDescent="0.25">
      <c r="A171" s="20"/>
      <c r="B171" s="13" t="s">
        <v>97</v>
      </c>
      <c r="C171" s="36"/>
      <c r="D171" s="37"/>
      <c r="E171" s="17">
        <v>0</v>
      </c>
      <c r="F171" s="34"/>
      <c r="G171" s="38"/>
      <c r="H171" s="38"/>
      <c r="I171" s="34"/>
      <c r="J171" s="34"/>
      <c r="K171" s="34"/>
      <c r="L171" s="34"/>
      <c r="M171" s="34"/>
    </row>
    <row r="172" spans="1:13" s="39" customFormat="1" hidden="1" x14ac:dyDescent="0.25">
      <c r="A172" s="20"/>
      <c r="B172" s="13"/>
      <c r="C172" s="36"/>
      <c r="D172" s="37"/>
      <c r="E172" s="17"/>
      <c r="F172" s="34"/>
      <c r="G172" s="38"/>
      <c r="H172" s="38"/>
      <c r="I172" s="34"/>
      <c r="J172" s="34"/>
      <c r="K172" s="34"/>
      <c r="L172" s="34"/>
      <c r="M172" s="34"/>
    </row>
    <row r="173" spans="1:13" s="39" customFormat="1" hidden="1" x14ac:dyDescent="0.25">
      <c r="A173" s="20"/>
      <c r="B173" s="13" t="s">
        <v>98</v>
      </c>
      <c r="C173" s="36"/>
      <c r="D173" s="37"/>
      <c r="E173" s="17">
        <v>0</v>
      </c>
      <c r="F173" s="34"/>
      <c r="G173" s="38"/>
      <c r="H173" s="38"/>
      <c r="I173" s="34"/>
      <c r="J173" s="34"/>
      <c r="K173" s="34"/>
      <c r="L173" s="34"/>
      <c r="M173" s="34"/>
    </row>
    <row r="174" spans="1:13" s="39" customFormat="1" hidden="1" x14ac:dyDescent="0.25">
      <c r="A174" s="20"/>
      <c r="B174" s="13"/>
      <c r="C174" s="36"/>
      <c r="D174" s="37"/>
      <c r="E174" s="17"/>
      <c r="F174" s="34"/>
      <c r="G174" s="38"/>
      <c r="H174" s="38"/>
      <c r="I174" s="34"/>
      <c r="J174" s="34"/>
      <c r="K174" s="34"/>
      <c r="L174" s="34"/>
      <c r="M174" s="34"/>
    </row>
    <row r="175" spans="1:13" s="39" customFormat="1" hidden="1" x14ac:dyDescent="0.25">
      <c r="A175" s="20"/>
      <c r="B175" s="13" t="s">
        <v>99</v>
      </c>
      <c r="C175" s="36"/>
      <c r="D175" s="37"/>
      <c r="E175" s="17">
        <v>0</v>
      </c>
      <c r="F175" s="34"/>
      <c r="G175" s="38"/>
      <c r="H175" s="38"/>
      <c r="I175" s="34"/>
      <c r="J175" s="34"/>
      <c r="K175" s="34"/>
      <c r="L175" s="34"/>
      <c r="M175" s="34"/>
    </row>
    <row r="176" spans="1:13" s="39" customFormat="1" hidden="1" x14ac:dyDescent="0.25">
      <c r="A176" s="20"/>
      <c r="B176" s="13"/>
      <c r="C176" s="36"/>
      <c r="D176" s="37"/>
      <c r="E176" s="17"/>
      <c r="F176" s="34"/>
      <c r="G176" s="38"/>
      <c r="H176" s="38"/>
      <c r="I176" s="34"/>
      <c r="J176" s="34"/>
      <c r="K176" s="34"/>
      <c r="L176" s="34"/>
      <c r="M176" s="34"/>
    </row>
    <row r="177" spans="1:13" s="39" customFormat="1" hidden="1" x14ac:dyDescent="0.25">
      <c r="A177" s="20"/>
      <c r="B177" s="13" t="s">
        <v>100</v>
      </c>
      <c r="C177" s="36"/>
      <c r="D177" s="37"/>
      <c r="E177" s="17">
        <v>0</v>
      </c>
      <c r="F177" s="34"/>
      <c r="G177" s="38"/>
      <c r="H177" s="38"/>
      <c r="I177" s="34"/>
      <c r="J177" s="34"/>
      <c r="K177" s="34"/>
      <c r="L177" s="34"/>
      <c r="M177" s="34"/>
    </row>
    <row r="178" spans="1:13" s="39" customFormat="1" hidden="1" x14ac:dyDescent="0.25">
      <c r="A178" s="20"/>
      <c r="B178" s="13"/>
      <c r="C178" s="36"/>
      <c r="D178" s="37"/>
      <c r="E178" s="17"/>
      <c r="F178" s="34"/>
      <c r="G178" s="38"/>
      <c r="H178" s="38"/>
      <c r="I178" s="34"/>
      <c r="J178" s="34"/>
      <c r="K178" s="34"/>
      <c r="L178" s="34"/>
      <c r="M178" s="34"/>
    </row>
    <row r="179" spans="1:13" s="39" customFormat="1" hidden="1" x14ac:dyDescent="0.25">
      <c r="A179" s="20" t="s">
        <v>25</v>
      </c>
      <c r="B179" s="13" t="s">
        <v>101</v>
      </c>
      <c r="C179" s="36"/>
      <c r="D179" s="37"/>
      <c r="E179" s="17">
        <v>0</v>
      </c>
      <c r="F179" s="34"/>
      <c r="G179" s="54"/>
      <c r="H179" s="38"/>
      <c r="I179" s="34"/>
      <c r="J179" s="34"/>
      <c r="K179" s="34"/>
      <c r="L179" s="34"/>
      <c r="M179" s="34"/>
    </row>
    <row r="180" spans="1:13" s="39" customFormat="1" hidden="1" x14ac:dyDescent="0.25">
      <c r="A180" s="20"/>
      <c r="B180" s="13" t="s">
        <v>102</v>
      </c>
      <c r="C180" s="36"/>
      <c r="D180" s="37"/>
      <c r="E180" s="17">
        <v>0</v>
      </c>
      <c r="F180" s="34"/>
      <c r="G180" s="38"/>
      <c r="H180" s="38"/>
      <c r="I180" s="34"/>
      <c r="J180" s="34"/>
      <c r="K180" s="34"/>
      <c r="L180" s="34"/>
      <c r="M180" s="34"/>
    </row>
    <row r="181" spans="1:13" s="39" customFormat="1" hidden="1" x14ac:dyDescent="0.25">
      <c r="A181" s="20"/>
      <c r="B181" s="13"/>
      <c r="C181" s="36"/>
      <c r="D181" s="37"/>
      <c r="E181" s="17"/>
      <c r="F181" s="34"/>
      <c r="G181" s="38"/>
      <c r="H181" s="38"/>
      <c r="I181" s="34"/>
      <c r="J181" s="34"/>
      <c r="K181" s="34"/>
      <c r="L181" s="34"/>
      <c r="M181" s="34"/>
    </row>
    <row r="182" spans="1:13" s="66" customFormat="1" x14ac:dyDescent="0.25">
      <c r="A182" s="61"/>
      <c r="B182" s="18" t="s">
        <v>103</v>
      </c>
      <c r="C182" s="62"/>
      <c r="D182" s="63"/>
      <c r="E182" s="14">
        <f>SUM(E183:E185)</f>
        <v>43731119.679999992</v>
      </c>
      <c r="F182" s="63"/>
      <c r="G182" s="64"/>
      <c r="H182" s="64"/>
      <c r="I182" s="65"/>
      <c r="J182" s="65"/>
      <c r="K182" s="65"/>
      <c r="L182" s="65"/>
      <c r="M182" s="65"/>
    </row>
    <row r="183" spans="1:13" s="39" customFormat="1" x14ac:dyDescent="0.25">
      <c r="A183" s="20"/>
      <c r="B183" s="13" t="s">
        <v>104</v>
      </c>
      <c r="C183" s="36"/>
      <c r="D183" s="37"/>
      <c r="E183" s="17">
        <f>+'PRESUP INGRE 2017'!F160</f>
        <v>43731119.679999992</v>
      </c>
      <c r="F183" s="34"/>
      <c r="G183" s="38"/>
      <c r="H183" s="38"/>
      <c r="I183" s="34"/>
      <c r="J183" s="34"/>
      <c r="K183" s="34"/>
      <c r="L183" s="34"/>
      <c r="M183" s="34"/>
    </row>
    <row r="184" spans="1:13" s="39" customFormat="1" hidden="1" x14ac:dyDescent="0.25">
      <c r="A184" s="20"/>
      <c r="B184" s="13" t="s">
        <v>105</v>
      </c>
      <c r="C184" s="36"/>
      <c r="D184" s="37"/>
      <c r="E184" s="17"/>
      <c r="F184" s="34"/>
      <c r="G184" s="38"/>
      <c r="H184" s="38"/>
      <c r="I184" s="34"/>
      <c r="J184" s="34"/>
      <c r="K184" s="34"/>
      <c r="L184" s="34"/>
      <c r="M184" s="34"/>
    </row>
    <row r="185" spans="1:13" s="39" customFormat="1" hidden="1" x14ac:dyDescent="0.25">
      <c r="A185" s="20"/>
      <c r="B185" s="13" t="s">
        <v>106</v>
      </c>
      <c r="C185" s="36"/>
      <c r="D185" s="37"/>
      <c r="E185" s="17"/>
      <c r="F185" s="34"/>
      <c r="G185" s="38"/>
      <c r="H185" s="38"/>
      <c r="I185" s="34"/>
      <c r="J185" s="34"/>
      <c r="K185" s="34"/>
      <c r="L185" s="34"/>
      <c r="M185" s="34"/>
    </row>
    <row r="186" spans="1:13" s="39" customFormat="1" x14ac:dyDescent="0.25">
      <c r="A186" s="20"/>
      <c r="B186" s="13"/>
      <c r="C186" s="36"/>
      <c r="D186" s="37"/>
      <c r="E186" s="17"/>
      <c r="F186" s="34"/>
      <c r="G186" s="38"/>
      <c r="H186" s="38"/>
      <c r="I186" s="34"/>
      <c r="J186" s="34"/>
      <c r="K186" s="34"/>
      <c r="L186" s="34"/>
      <c r="M186" s="34"/>
    </row>
    <row r="187" spans="1:13" s="39" customFormat="1" hidden="1" x14ac:dyDescent="0.25">
      <c r="A187" s="20"/>
      <c r="B187" s="18" t="s">
        <v>107</v>
      </c>
      <c r="C187" s="36"/>
      <c r="D187" s="37"/>
      <c r="E187" s="53">
        <v>0</v>
      </c>
      <c r="F187" s="34"/>
      <c r="G187" s="38"/>
      <c r="H187" s="38"/>
      <c r="I187" s="34"/>
      <c r="J187" s="34"/>
      <c r="K187" s="34"/>
      <c r="L187" s="34"/>
      <c r="M187" s="34"/>
    </row>
    <row r="188" spans="1:13" s="39" customFormat="1" hidden="1" x14ac:dyDescent="0.25">
      <c r="A188" s="20"/>
      <c r="B188" s="13"/>
      <c r="C188" s="36"/>
      <c r="D188" s="37"/>
      <c r="E188" s="17"/>
      <c r="F188" s="34"/>
      <c r="G188" s="38"/>
      <c r="H188" s="38"/>
      <c r="I188" s="34"/>
      <c r="J188" s="34"/>
      <c r="K188" s="34"/>
      <c r="L188" s="34"/>
      <c r="M188" s="34"/>
    </row>
    <row r="189" spans="1:13" s="39" customFormat="1" hidden="1" x14ac:dyDescent="0.25">
      <c r="A189" s="20"/>
      <c r="B189" s="18" t="s">
        <v>108</v>
      </c>
      <c r="C189" s="36"/>
      <c r="D189" s="37"/>
      <c r="E189" s="53">
        <v>0</v>
      </c>
      <c r="F189" s="34"/>
      <c r="G189" s="38"/>
      <c r="H189" s="38"/>
      <c r="I189" s="34"/>
      <c r="J189" s="34"/>
      <c r="K189" s="34"/>
      <c r="L189" s="34"/>
      <c r="M189" s="34"/>
    </row>
    <row r="190" spans="1:13" s="39" customFormat="1" hidden="1" x14ac:dyDescent="0.25">
      <c r="A190" s="32"/>
      <c r="B190" s="18" t="s">
        <v>66</v>
      </c>
      <c r="C190" s="34"/>
      <c r="D190" s="37"/>
      <c r="E190" s="17"/>
      <c r="F190" s="34"/>
      <c r="G190" s="38"/>
      <c r="H190" s="38"/>
      <c r="I190" s="34"/>
      <c r="J190" s="34"/>
      <c r="K190" s="34"/>
      <c r="L190" s="34"/>
      <c r="M190" s="34"/>
    </row>
    <row r="191" spans="1:13" s="39" customFormat="1" hidden="1" x14ac:dyDescent="0.25">
      <c r="A191" s="32"/>
      <c r="B191" s="34"/>
      <c r="C191" s="34"/>
      <c r="D191" s="37"/>
      <c r="E191" s="17"/>
      <c r="F191" s="34"/>
      <c r="G191" s="38"/>
      <c r="H191" s="38"/>
      <c r="I191" s="34"/>
      <c r="J191" s="34"/>
      <c r="K191" s="34"/>
      <c r="L191" s="34"/>
      <c r="M191" s="34"/>
    </row>
    <row r="192" spans="1:13" s="39" customFormat="1" ht="15.75" x14ac:dyDescent="0.25">
      <c r="A192" s="35" t="s">
        <v>109</v>
      </c>
      <c r="B192" s="67"/>
      <c r="C192" s="67"/>
      <c r="D192" s="37"/>
      <c r="E192" s="14">
        <f>+E194</f>
        <v>0</v>
      </c>
      <c r="F192" s="34"/>
      <c r="G192" s="38"/>
      <c r="H192" s="38"/>
      <c r="I192" s="34"/>
      <c r="J192" s="34"/>
      <c r="K192" s="34"/>
      <c r="L192" s="34"/>
      <c r="M192" s="34"/>
    </row>
    <row r="193" spans="1:13" s="39" customFormat="1" ht="15.75" x14ac:dyDescent="0.25">
      <c r="A193" s="68"/>
      <c r="B193" s="67"/>
      <c r="C193" s="67"/>
      <c r="D193" s="37"/>
      <c r="E193" s="17"/>
      <c r="F193" s="34"/>
      <c r="G193" s="38"/>
      <c r="H193" s="38"/>
      <c r="I193" s="34"/>
      <c r="J193" s="34"/>
      <c r="K193" s="34"/>
      <c r="L193" s="34"/>
      <c r="M193" s="34"/>
    </row>
    <row r="194" spans="1:13" s="39" customFormat="1" x14ac:dyDescent="0.25">
      <c r="A194" s="69"/>
      <c r="B194" s="13" t="s">
        <v>110</v>
      </c>
      <c r="C194" s="7"/>
      <c r="D194" s="37"/>
      <c r="E194" s="17">
        <f>+'PRESUP INGRE 2017'!F169</f>
        <v>0</v>
      </c>
      <c r="F194" s="34"/>
      <c r="G194" s="38"/>
      <c r="H194" s="38"/>
      <c r="I194" s="34"/>
      <c r="J194" s="34"/>
      <c r="K194" s="34"/>
      <c r="L194" s="34"/>
      <c r="M194" s="34"/>
    </row>
    <row r="195" spans="1:13" s="39" customFormat="1" hidden="1" x14ac:dyDescent="0.25">
      <c r="A195" s="69"/>
      <c r="B195" s="13"/>
      <c r="C195" s="7"/>
      <c r="D195" s="37"/>
      <c r="E195" s="17"/>
      <c r="F195" s="34"/>
      <c r="G195" s="38"/>
      <c r="H195" s="38"/>
      <c r="I195" s="34"/>
      <c r="J195" s="34"/>
      <c r="K195" s="34"/>
      <c r="L195" s="34"/>
      <c r="M195" s="34"/>
    </row>
    <row r="196" spans="1:13" s="39" customFormat="1" hidden="1" x14ac:dyDescent="0.25">
      <c r="A196" s="69"/>
      <c r="B196" s="31" t="s">
        <v>111</v>
      </c>
      <c r="C196" s="31"/>
      <c r="D196" s="37"/>
      <c r="E196" s="17"/>
      <c r="F196" s="34"/>
      <c r="G196" s="38"/>
      <c r="H196" s="38"/>
      <c r="I196" s="34"/>
      <c r="J196" s="34"/>
      <c r="K196" s="34"/>
      <c r="L196" s="34"/>
      <c r="M196" s="34"/>
    </row>
    <row r="197" spans="1:13" s="39" customFormat="1" hidden="1" x14ac:dyDescent="0.25">
      <c r="A197" s="69"/>
      <c r="B197" s="70"/>
      <c r="C197" s="7"/>
      <c r="D197" s="37"/>
      <c r="E197" s="17"/>
      <c r="F197" s="34"/>
      <c r="G197" s="38"/>
      <c r="H197" s="38"/>
      <c r="I197" s="34"/>
      <c r="J197" s="34"/>
      <c r="K197" s="34"/>
      <c r="L197" s="34"/>
      <c r="M197" s="34"/>
    </row>
    <row r="198" spans="1:13" s="39" customFormat="1" hidden="1" x14ac:dyDescent="0.25">
      <c r="A198" s="69"/>
      <c r="B198" s="31" t="s">
        <v>112</v>
      </c>
      <c r="C198" s="31"/>
      <c r="D198" s="37"/>
      <c r="E198" s="17"/>
      <c r="F198" s="34"/>
      <c r="G198" s="38"/>
      <c r="H198" s="38"/>
      <c r="I198" s="34"/>
      <c r="J198" s="34"/>
      <c r="K198" s="34"/>
      <c r="L198" s="34"/>
      <c r="M198" s="34"/>
    </row>
    <row r="199" spans="1:13" s="39" customFormat="1" hidden="1" x14ac:dyDescent="0.25">
      <c r="A199" s="69"/>
      <c r="B199" s="31" t="s">
        <v>113</v>
      </c>
      <c r="C199" s="7"/>
      <c r="D199" s="37"/>
      <c r="E199" s="17"/>
      <c r="F199" s="34"/>
      <c r="G199" s="38"/>
      <c r="H199" s="38"/>
      <c r="I199" s="34"/>
      <c r="J199" s="34"/>
      <c r="K199" s="34"/>
      <c r="L199" s="34"/>
      <c r="M199" s="34"/>
    </row>
    <row r="200" spans="1:13" s="39" customFormat="1" x14ac:dyDescent="0.25">
      <c r="A200" s="69"/>
      <c r="B200" s="7"/>
      <c r="C200" s="7"/>
      <c r="D200" s="37"/>
      <c r="E200" s="17"/>
      <c r="F200" s="34"/>
      <c r="G200" s="71"/>
      <c r="H200" s="38"/>
      <c r="I200" s="34"/>
      <c r="J200" s="34"/>
      <c r="K200" s="34"/>
      <c r="L200" s="34"/>
      <c r="M200" s="34"/>
    </row>
    <row r="201" spans="1:13" s="39" customFormat="1" ht="15.75" x14ac:dyDescent="0.25">
      <c r="A201" s="35" t="s">
        <v>114</v>
      </c>
      <c r="B201" s="34"/>
      <c r="C201" s="34"/>
      <c r="D201" s="37"/>
      <c r="E201" s="72">
        <f>SUM(E203:E205)</f>
        <v>90995869.379999995</v>
      </c>
      <c r="F201" s="52"/>
      <c r="G201" s="73"/>
      <c r="H201" s="38"/>
      <c r="I201" s="34"/>
      <c r="J201" s="34"/>
      <c r="K201" s="34"/>
      <c r="L201" s="34"/>
      <c r="M201" s="34"/>
    </row>
    <row r="202" spans="1:13" s="39" customFormat="1" x14ac:dyDescent="0.25">
      <c r="A202" s="32"/>
      <c r="B202" s="34"/>
      <c r="C202" s="34"/>
      <c r="D202" s="37"/>
      <c r="E202" s="17"/>
      <c r="F202" s="34"/>
      <c r="G202" s="38"/>
      <c r="H202" s="38"/>
      <c r="I202" s="34"/>
      <c r="J202" s="34"/>
      <c r="K202" s="34"/>
      <c r="L202" s="34"/>
      <c r="M202" s="34"/>
    </row>
    <row r="203" spans="1:13" s="39" customFormat="1" x14ac:dyDescent="0.25">
      <c r="A203" s="74"/>
      <c r="B203" s="75" t="s">
        <v>115</v>
      </c>
      <c r="C203" s="75"/>
      <c r="D203" s="37"/>
      <c r="E203" s="17">
        <f>+'PRESUP INGRE 2017'!F178</f>
        <v>54288253</v>
      </c>
      <c r="F203" s="34"/>
      <c r="G203" s="38"/>
      <c r="H203" s="38"/>
      <c r="I203" s="34"/>
      <c r="J203" s="34"/>
      <c r="K203" s="34"/>
      <c r="L203" s="34"/>
      <c r="M203" s="34"/>
    </row>
    <row r="204" spans="1:13" s="39" customFormat="1" hidden="1" x14ac:dyDescent="0.25">
      <c r="A204" s="74"/>
      <c r="B204" s="75"/>
      <c r="C204" s="75"/>
      <c r="D204" s="37"/>
      <c r="E204" s="17"/>
      <c r="F204" s="34"/>
      <c r="G204" s="38"/>
      <c r="H204" s="38"/>
      <c r="I204" s="34"/>
      <c r="J204" s="34"/>
      <c r="K204" s="34"/>
      <c r="L204" s="34"/>
      <c r="M204" s="34"/>
    </row>
    <row r="205" spans="1:13" s="39" customFormat="1" x14ac:dyDescent="0.25">
      <c r="A205" s="74"/>
      <c r="B205" s="75" t="s">
        <v>116</v>
      </c>
      <c r="C205" s="75"/>
      <c r="D205" s="37"/>
      <c r="E205" s="17">
        <f>+'PRESUP INGRE 2017'!F179</f>
        <v>36707616.379999995</v>
      </c>
      <c r="F205" s="34"/>
      <c r="G205" s="38"/>
      <c r="H205" s="38"/>
      <c r="I205" s="34"/>
      <c r="J205" s="34"/>
      <c r="K205" s="34"/>
      <c r="L205" s="34"/>
      <c r="M205" s="34"/>
    </row>
    <row r="206" spans="1:13" s="39" customFormat="1" hidden="1" x14ac:dyDescent="0.25">
      <c r="A206" s="74"/>
      <c r="B206" s="76"/>
      <c r="C206" s="76"/>
      <c r="D206" s="37"/>
      <c r="E206" s="17"/>
      <c r="F206" s="34"/>
      <c r="G206" s="54"/>
      <c r="H206" s="38"/>
      <c r="I206" s="34"/>
      <c r="J206" s="34"/>
      <c r="K206" s="34"/>
      <c r="L206" s="34"/>
      <c r="M206" s="34"/>
    </row>
    <row r="207" spans="1:13" s="39" customFormat="1" hidden="1" x14ac:dyDescent="0.25">
      <c r="A207" s="77"/>
      <c r="B207" s="75" t="s">
        <v>117</v>
      </c>
      <c r="C207" s="75"/>
      <c r="D207" s="37"/>
      <c r="E207" s="17"/>
      <c r="F207" s="34"/>
      <c r="G207" s="38"/>
      <c r="H207" s="38"/>
      <c r="I207" s="34"/>
      <c r="J207" s="34"/>
      <c r="K207" s="34"/>
      <c r="L207" s="34"/>
      <c r="M207" s="34"/>
    </row>
    <row r="208" spans="1:13" s="39" customFormat="1" x14ac:dyDescent="0.25">
      <c r="A208" s="32"/>
      <c r="B208" s="34"/>
      <c r="C208" s="34"/>
      <c r="D208" s="37"/>
      <c r="E208" s="17"/>
      <c r="F208" s="34"/>
      <c r="G208" s="38"/>
      <c r="H208" s="38"/>
      <c r="I208" s="34"/>
      <c r="J208" s="34"/>
      <c r="K208" s="34"/>
      <c r="L208" s="34"/>
      <c r="M208" s="34"/>
    </row>
    <row r="209" spans="1:13" s="39" customFormat="1" ht="15.75" x14ac:dyDescent="0.25">
      <c r="A209" s="35" t="s">
        <v>118</v>
      </c>
      <c r="B209" s="34"/>
      <c r="C209" s="34"/>
      <c r="D209" s="37"/>
      <c r="E209" s="53">
        <f>SUM(E211:E215)</f>
        <v>0</v>
      </c>
      <c r="F209" s="34"/>
      <c r="G209" s="38"/>
      <c r="H209" s="38"/>
      <c r="I209" s="34"/>
      <c r="J209" s="34"/>
      <c r="K209" s="34"/>
      <c r="L209" s="34"/>
      <c r="M209" s="34"/>
    </row>
    <row r="210" spans="1:13" s="39" customFormat="1" x14ac:dyDescent="0.25">
      <c r="A210" s="32"/>
      <c r="B210" s="34"/>
      <c r="C210" s="34"/>
      <c r="D210" s="37"/>
      <c r="E210" s="17"/>
      <c r="F210" s="34"/>
      <c r="G210" s="38"/>
      <c r="H210" s="38"/>
      <c r="I210" s="34"/>
      <c r="J210" s="34"/>
      <c r="K210" s="34"/>
      <c r="L210" s="34"/>
      <c r="M210" s="34"/>
    </row>
    <row r="211" spans="1:13" s="39" customFormat="1" x14ac:dyDescent="0.25">
      <c r="A211" s="32"/>
      <c r="B211" s="34" t="s">
        <v>119</v>
      </c>
      <c r="C211" s="34"/>
      <c r="D211" s="37"/>
      <c r="E211" s="17">
        <f>+'PRESUP INGRE 2017'!F184</f>
        <v>0</v>
      </c>
      <c r="F211" s="34"/>
      <c r="G211" s="38"/>
      <c r="H211" s="38"/>
      <c r="I211" s="34"/>
      <c r="J211" s="34"/>
      <c r="K211" s="34"/>
      <c r="L211" s="34"/>
      <c r="M211" s="34"/>
    </row>
    <row r="212" spans="1:13" s="39" customFormat="1" hidden="1" x14ac:dyDescent="0.25">
      <c r="A212" s="32"/>
      <c r="B212" s="34"/>
      <c r="C212" s="34"/>
      <c r="D212" s="37"/>
      <c r="E212" s="17"/>
      <c r="F212" s="34"/>
      <c r="G212" s="38"/>
      <c r="H212" s="38"/>
      <c r="I212" s="34"/>
      <c r="J212" s="34"/>
      <c r="K212" s="34"/>
      <c r="L212" s="34"/>
      <c r="M212" s="34"/>
    </row>
    <row r="213" spans="1:13" s="39" customFormat="1" hidden="1" x14ac:dyDescent="0.25">
      <c r="A213" s="32"/>
      <c r="B213" s="34" t="s">
        <v>120</v>
      </c>
      <c r="C213" s="34"/>
      <c r="D213" s="37"/>
      <c r="E213" s="17">
        <v>0</v>
      </c>
      <c r="F213" s="34"/>
      <c r="G213" s="38"/>
      <c r="H213" s="38"/>
      <c r="I213" s="34"/>
      <c r="J213" s="34"/>
      <c r="K213" s="34"/>
      <c r="L213" s="34"/>
      <c r="M213" s="34"/>
    </row>
    <row r="214" spans="1:13" s="39" customFormat="1" hidden="1" x14ac:dyDescent="0.25">
      <c r="A214" s="32"/>
      <c r="B214" s="34"/>
      <c r="C214" s="34"/>
      <c r="D214" s="37"/>
      <c r="E214" s="17"/>
      <c r="F214" s="34"/>
      <c r="G214" s="38"/>
      <c r="H214" s="38"/>
      <c r="I214" s="34"/>
      <c r="J214" s="34"/>
      <c r="K214" s="34"/>
      <c r="L214" s="34"/>
      <c r="M214" s="34"/>
    </row>
    <row r="215" spans="1:13" s="39" customFormat="1" x14ac:dyDescent="0.25">
      <c r="A215" s="32"/>
      <c r="B215" s="34" t="s">
        <v>121</v>
      </c>
      <c r="C215" s="34"/>
      <c r="D215" s="37"/>
      <c r="E215" s="17">
        <f>+'PRESUP INGRE 2017'!F188</f>
        <v>0</v>
      </c>
      <c r="F215" s="34"/>
      <c r="G215" s="38"/>
      <c r="H215" s="38"/>
      <c r="I215" s="34"/>
      <c r="J215" s="34"/>
      <c r="K215" s="34"/>
      <c r="L215" s="34"/>
      <c r="M215" s="34"/>
    </row>
    <row r="216" spans="1:13" s="39" customFormat="1" hidden="1" x14ac:dyDescent="0.25">
      <c r="A216" s="32"/>
      <c r="B216" s="34"/>
      <c r="C216" s="34"/>
      <c r="D216" s="37"/>
      <c r="E216" s="17"/>
      <c r="F216" s="34"/>
      <c r="G216" s="38"/>
      <c r="H216" s="38"/>
      <c r="I216" s="34"/>
      <c r="J216" s="34"/>
      <c r="K216" s="34"/>
      <c r="L216" s="34"/>
      <c r="M216" s="34"/>
    </row>
    <row r="217" spans="1:13" s="39" customFormat="1" hidden="1" x14ac:dyDescent="0.25">
      <c r="A217" s="32"/>
      <c r="B217" s="34" t="s">
        <v>122</v>
      </c>
      <c r="C217" s="34"/>
      <c r="D217" s="37"/>
      <c r="E217" s="17">
        <v>0</v>
      </c>
      <c r="F217" s="34"/>
      <c r="G217" s="38"/>
      <c r="H217" s="38"/>
      <c r="I217" s="34"/>
      <c r="J217" s="34"/>
      <c r="K217" s="34"/>
      <c r="L217" s="34"/>
      <c r="M217" s="34"/>
    </row>
    <row r="218" spans="1:13" s="39" customFormat="1" hidden="1" x14ac:dyDescent="0.25">
      <c r="A218" s="32"/>
      <c r="B218" s="34"/>
      <c r="C218" s="34"/>
      <c r="D218" s="37"/>
      <c r="E218" s="17"/>
      <c r="F218" s="34"/>
      <c r="G218" s="38"/>
      <c r="H218" s="38"/>
      <c r="I218" s="34"/>
      <c r="J218" s="34"/>
      <c r="K218" s="34"/>
      <c r="L218" s="34"/>
      <c r="M218" s="34"/>
    </row>
    <row r="219" spans="1:13" s="39" customFormat="1" hidden="1" x14ac:dyDescent="0.25">
      <c r="A219" s="32"/>
      <c r="B219" s="34" t="s">
        <v>123</v>
      </c>
      <c r="C219" s="34"/>
      <c r="D219" s="37"/>
      <c r="E219" s="17">
        <v>0</v>
      </c>
      <c r="F219" s="34"/>
      <c r="G219" s="38"/>
      <c r="H219" s="38"/>
      <c r="I219" s="34"/>
      <c r="J219" s="34"/>
      <c r="K219" s="34"/>
      <c r="L219" s="34"/>
      <c r="M219" s="34"/>
    </row>
    <row r="220" spans="1:13" s="39" customFormat="1" hidden="1" x14ac:dyDescent="0.25">
      <c r="A220" s="32"/>
      <c r="B220" s="34"/>
      <c r="C220" s="34"/>
      <c r="D220" s="34"/>
      <c r="E220" s="17"/>
      <c r="F220" s="34"/>
      <c r="G220" s="38"/>
      <c r="H220" s="38"/>
      <c r="I220" s="34"/>
      <c r="J220" s="34"/>
      <c r="K220" s="34"/>
      <c r="L220" s="34"/>
      <c r="M220" s="34"/>
    </row>
    <row r="221" spans="1:13" hidden="1" x14ac:dyDescent="0.25">
      <c r="A221" s="78"/>
      <c r="B221" s="34" t="s">
        <v>124</v>
      </c>
      <c r="C221" s="34"/>
      <c r="D221" s="7"/>
      <c r="E221" s="17">
        <v>0</v>
      </c>
      <c r="F221" s="7"/>
      <c r="G221" s="11"/>
      <c r="H221" s="11"/>
      <c r="I221" s="7"/>
      <c r="J221" s="7"/>
      <c r="K221" s="7"/>
      <c r="L221" s="7"/>
      <c r="M221" s="7"/>
    </row>
    <row r="222" spans="1:13" ht="9.75" customHeight="1" x14ac:dyDescent="0.25">
      <c r="A222" s="78"/>
      <c r="B222" s="34"/>
      <c r="C222" s="34"/>
      <c r="D222" s="7"/>
      <c r="E222" s="17"/>
      <c r="F222" s="7"/>
      <c r="G222" s="11"/>
      <c r="H222" s="11"/>
      <c r="I222" s="7"/>
      <c r="J222" s="7"/>
      <c r="K222" s="7"/>
      <c r="L222" s="7"/>
      <c r="M222" s="7"/>
    </row>
    <row r="223" spans="1:13" ht="15.75" x14ac:dyDescent="0.25">
      <c r="A223" s="35" t="s">
        <v>125</v>
      </c>
      <c r="B223" s="34"/>
      <c r="C223" s="34"/>
      <c r="D223" s="7"/>
      <c r="E223" s="14">
        <v>0</v>
      </c>
      <c r="F223" s="7"/>
      <c r="G223" s="11"/>
      <c r="H223" s="11"/>
      <c r="I223" s="7"/>
      <c r="J223" s="7"/>
      <c r="K223" s="7"/>
      <c r="L223" s="7"/>
      <c r="M223" s="7"/>
    </row>
    <row r="224" spans="1:13" ht="12" customHeight="1" thickBot="1" x14ac:dyDescent="0.3">
      <c r="A224" s="79"/>
      <c r="B224" s="80"/>
      <c r="C224" s="80"/>
      <c r="D224" s="80"/>
      <c r="E224" s="81"/>
      <c r="F224" s="34"/>
      <c r="G224" s="38"/>
      <c r="H224" s="38"/>
      <c r="I224" s="7"/>
      <c r="J224" s="7"/>
      <c r="K224" s="7"/>
      <c r="L224" s="7"/>
      <c r="M224" s="7"/>
    </row>
    <row r="225" spans="1:13" hidden="1" x14ac:dyDescent="0.25">
      <c r="A225" s="7"/>
      <c r="B225" s="34" t="s">
        <v>126</v>
      </c>
      <c r="C225" s="7"/>
      <c r="D225" s="7"/>
      <c r="E225" s="82">
        <v>0</v>
      </c>
      <c r="F225" s="34"/>
      <c r="G225" s="38"/>
      <c r="H225" s="38"/>
      <c r="I225" s="7"/>
      <c r="J225" s="7"/>
      <c r="K225" s="7"/>
      <c r="L225" s="7"/>
      <c r="M225" s="7"/>
    </row>
    <row r="226" spans="1:13" ht="11.25" hidden="1" customHeight="1" x14ac:dyDescent="0.25">
      <c r="A226" s="7"/>
      <c r="B226" s="34"/>
      <c r="C226" s="7"/>
      <c r="D226" s="7"/>
      <c r="E226" s="82"/>
      <c r="F226" s="34"/>
      <c r="G226" s="38"/>
      <c r="H226" s="38"/>
      <c r="I226" s="7"/>
      <c r="J226" s="7"/>
      <c r="K226" s="7"/>
      <c r="L226" s="7"/>
      <c r="M226" s="7"/>
    </row>
    <row r="227" spans="1:13" hidden="1" x14ac:dyDescent="0.25">
      <c r="A227" s="7"/>
      <c r="B227" s="34" t="s">
        <v>127</v>
      </c>
      <c r="C227" s="7"/>
      <c r="D227" s="7"/>
      <c r="E227" s="82">
        <v>0</v>
      </c>
      <c r="F227" s="34"/>
      <c r="G227" s="38"/>
      <c r="H227" s="38"/>
      <c r="I227" s="7"/>
      <c r="J227" s="7"/>
      <c r="K227" s="7"/>
      <c r="L227" s="7"/>
      <c r="M227" s="7"/>
    </row>
    <row r="228" spans="1:13" x14ac:dyDescent="0.25">
      <c r="A228" s="7"/>
      <c r="B228" s="7"/>
      <c r="C228" s="7"/>
      <c r="D228" s="7"/>
      <c r="E228" s="82"/>
      <c r="F228" s="34"/>
      <c r="G228" s="38"/>
      <c r="H228" s="38"/>
      <c r="I228" s="7"/>
      <c r="J228" s="7"/>
      <c r="K228" s="7"/>
      <c r="L228" s="7"/>
      <c r="M228" s="7"/>
    </row>
    <row r="229" spans="1:13" x14ac:dyDescent="0.25">
      <c r="A229" s="7"/>
      <c r="B229" s="7"/>
      <c r="C229" s="7"/>
      <c r="D229" s="7"/>
      <c r="E229" s="82"/>
      <c r="F229" s="34"/>
      <c r="G229" s="38"/>
      <c r="H229" s="38"/>
      <c r="I229" s="7"/>
      <c r="J229" s="7"/>
      <c r="K229" s="7"/>
      <c r="L229" s="7"/>
      <c r="M229" s="7"/>
    </row>
    <row r="230" spans="1:13" x14ac:dyDescent="0.25">
      <c r="A230" s="7"/>
      <c r="B230" s="7"/>
      <c r="C230" s="7"/>
      <c r="D230" s="7"/>
      <c r="E230" s="82"/>
      <c r="F230" s="34"/>
      <c r="G230" s="38"/>
      <c r="H230" s="38"/>
      <c r="I230" s="7"/>
      <c r="J230" s="7"/>
      <c r="K230" s="7"/>
      <c r="L230" s="7"/>
      <c r="M230" s="7"/>
    </row>
    <row r="231" spans="1:13" x14ac:dyDescent="0.25">
      <c r="A231" s="7"/>
      <c r="B231" s="7"/>
      <c r="C231" s="7"/>
      <c r="D231" s="7"/>
      <c r="E231" s="82"/>
      <c r="F231" s="34"/>
      <c r="G231" s="38"/>
      <c r="H231" s="38"/>
      <c r="I231" s="7"/>
      <c r="J231" s="7"/>
      <c r="K231" s="7"/>
      <c r="L231" s="7"/>
      <c r="M231" s="7"/>
    </row>
    <row r="232" spans="1:13" ht="15.75" x14ac:dyDescent="0.25">
      <c r="A232" s="160"/>
      <c r="B232" s="160"/>
      <c r="C232" s="160"/>
      <c r="D232" s="160"/>
      <c r="E232" s="82"/>
      <c r="F232" s="34"/>
      <c r="G232" s="38"/>
      <c r="H232" s="38"/>
      <c r="I232" s="7"/>
      <c r="J232" s="7"/>
      <c r="K232" s="7"/>
      <c r="L232" s="7"/>
      <c r="M232" s="7"/>
    </row>
    <row r="233" spans="1:13" ht="15.75" x14ac:dyDescent="0.25">
      <c r="A233" s="160"/>
      <c r="B233" s="160"/>
      <c r="C233" s="160"/>
      <c r="D233" s="160"/>
      <c r="E233" s="82"/>
      <c r="F233" s="34"/>
      <c r="G233" s="38"/>
      <c r="H233" s="38"/>
      <c r="I233" s="7"/>
      <c r="J233" s="7"/>
      <c r="K233" s="7"/>
      <c r="L233" s="7"/>
      <c r="M233" s="7"/>
    </row>
    <row r="234" spans="1:13" ht="15.75" x14ac:dyDescent="0.25">
      <c r="A234" s="160"/>
      <c r="B234" s="160"/>
      <c r="C234" s="160"/>
      <c r="D234" s="160"/>
      <c r="E234" s="82"/>
      <c r="F234" s="34"/>
      <c r="G234" s="38"/>
      <c r="H234" s="38"/>
      <c r="I234" s="7"/>
      <c r="J234" s="7"/>
      <c r="K234" s="7"/>
      <c r="L234" s="7"/>
      <c r="M234" s="7"/>
    </row>
    <row r="235" spans="1:13" x14ac:dyDescent="0.25">
      <c r="A235" s="7"/>
      <c r="B235" s="7"/>
      <c r="C235" s="7"/>
      <c r="D235" s="5"/>
      <c r="E235" s="82"/>
      <c r="F235" s="34"/>
      <c r="G235" s="38"/>
      <c r="H235" s="38"/>
      <c r="I235" s="7"/>
      <c r="J235" s="7"/>
      <c r="K235" s="7"/>
      <c r="L235" s="7"/>
      <c r="M235" s="7"/>
    </row>
    <row r="236" spans="1:13" x14ac:dyDescent="0.25">
      <c r="A236" s="7"/>
      <c r="B236" s="7"/>
      <c r="C236" s="7"/>
      <c r="D236" s="5"/>
      <c r="E236" s="82"/>
      <c r="F236" s="34"/>
      <c r="G236" s="38"/>
      <c r="H236" s="38"/>
      <c r="I236" s="7"/>
      <c r="J236" s="7"/>
      <c r="K236" s="7"/>
      <c r="L236" s="7"/>
      <c r="M236" s="7"/>
    </row>
    <row r="237" spans="1:13" s="60" customFormat="1" x14ac:dyDescent="0.25">
      <c r="A237" s="83"/>
      <c r="B237" s="58"/>
      <c r="C237" s="58"/>
      <c r="D237" s="57"/>
      <c r="E237" s="82"/>
      <c r="F237" s="34"/>
      <c r="G237" s="38"/>
      <c r="H237" s="38"/>
      <c r="I237" s="58"/>
      <c r="J237" s="58"/>
      <c r="K237" s="58"/>
      <c r="L237" s="58"/>
      <c r="M237" s="58"/>
    </row>
    <row r="238" spans="1:13" s="39" customFormat="1" x14ac:dyDescent="0.25">
      <c r="A238" s="34"/>
      <c r="B238" s="34"/>
      <c r="C238" s="34"/>
      <c r="D238" s="37"/>
      <c r="E238" s="82"/>
      <c r="F238" s="34"/>
      <c r="G238" s="38"/>
      <c r="H238" s="38"/>
      <c r="I238" s="34"/>
      <c r="J238" s="34"/>
      <c r="K238" s="34"/>
      <c r="L238" s="34"/>
      <c r="M238" s="34"/>
    </row>
    <row r="239" spans="1:13" s="39" customFormat="1" ht="12" customHeight="1" x14ac:dyDescent="0.25">
      <c r="A239" s="34"/>
      <c r="B239" s="34"/>
      <c r="C239" s="34"/>
      <c r="D239" s="37"/>
      <c r="E239" s="82"/>
      <c r="F239" s="34"/>
      <c r="G239" s="34"/>
      <c r="H239" s="34"/>
      <c r="I239" s="34"/>
      <c r="J239" s="34"/>
      <c r="K239" s="34"/>
      <c r="L239" s="34"/>
      <c r="M239" s="34"/>
    </row>
    <row r="240" spans="1:13" s="39" customFormat="1" ht="12" customHeight="1" x14ac:dyDescent="0.25">
      <c r="A240" s="34"/>
      <c r="B240" s="34"/>
      <c r="C240" s="34"/>
      <c r="D240" s="37"/>
      <c r="E240" s="82"/>
      <c r="F240" s="34"/>
      <c r="G240" s="34"/>
      <c r="H240" s="34"/>
      <c r="I240" s="34"/>
      <c r="J240" s="34"/>
      <c r="K240" s="34"/>
      <c r="L240" s="34"/>
      <c r="M240" s="34"/>
    </row>
    <row r="241" spans="1:13" s="39" customFormat="1" ht="12" customHeight="1" x14ac:dyDescent="0.25">
      <c r="A241" s="34"/>
      <c r="B241" s="34"/>
      <c r="C241" s="34"/>
      <c r="D241" s="37"/>
      <c r="E241" s="82"/>
      <c r="F241" s="34"/>
      <c r="G241" s="34"/>
      <c r="H241" s="34"/>
      <c r="I241" s="34"/>
      <c r="J241" s="34"/>
      <c r="K241" s="34"/>
      <c r="L241" s="34"/>
      <c r="M241" s="34"/>
    </row>
    <row r="242" spans="1:13" s="39" customFormat="1" ht="12" customHeight="1" x14ac:dyDescent="0.25">
      <c r="A242" s="34"/>
      <c r="B242" s="34"/>
      <c r="C242" s="34"/>
      <c r="D242" s="37"/>
      <c r="E242" s="82"/>
      <c r="F242" s="34"/>
      <c r="G242" s="34"/>
      <c r="H242" s="34"/>
      <c r="I242" s="34"/>
      <c r="J242" s="34"/>
      <c r="K242" s="34"/>
      <c r="L242" s="34"/>
      <c r="M242" s="34"/>
    </row>
    <row r="243" spans="1:13" s="39" customFormat="1" ht="12" customHeight="1" x14ac:dyDescent="0.25">
      <c r="A243" s="34"/>
      <c r="B243" s="34"/>
      <c r="C243" s="34"/>
      <c r="D243" s="37"/>
      <c r="E243" s="82"/>
      <c r="F243" s="34"/>
      <c r="G243" s="34"/>
      <c r="H243" s="34"/>
      <c r="I243" s="34"/>
      <c r="J243" s="34"/>
      <c r="K243" s="34"/>
      <c r="L243" s="34"/>
      <c r="M243" s="34"/>
    </row>
    <row r="244" spans="1:13" s="39" customFormat="1" ht="12" customHeight="1" x14ac:dyDescent="0.25">
      <c r="A244" s="34"/>
      <c r="B244" s="34"/>
      <c r="C244" s="34"/>
      <c r="D244" s="37"/>
      <c r="E244" s="82"/>
      <c r="F244" s="34"/>
      <c r="G244" s="34"/>
      <c r="H244" s="34"/>
      <c r="I244" s="34"/>
      <c r="J244" s="34"/>
      <c r="K244" s="34"/>
      <c r="L244" s="34"/>
      <c r="M244" s="34"/>
    </row>
    <row r="245" spans="1:13" s="39" customFormat="1" x14ac:dyDescent="0.25">
      <c r="A245" s="34"/>
      <c r="B245" s="34"/>
      <c r="C245" s="34"/>
      <c r="D245" s="37"/>
      <c r="E245" s="82"/>
      <c r="F245" s="34"/>
      <c r="G245" s="34"/>
      <c r="H245" s="34"/>
      <c r="I245" s="34"/>
      <c r="J245" s="34"/>
      <c r="K245" s="34"/>
      <c r="L245" s="34"/>
      <c r="M245" s="34"/>
    </row>
    <row r="246" spans="1:13" s="39" customFormat="1" ht="12" customHeight="1" x14ac:dyDescent="0.25">
      <c r="A246" s="34"/>
      <c r="B246" s="34"/>
      <c r="C246" s="34"/>
      <c r="D246" s="37"/>
      <c r="E246" s="82"/>
      <c r="F246" s="34"/>
      <c r="G246" s="34"/>
      <c r="H246" s="34"/>
      <c r="I246" s="34"/>
      <c r="J246" s="34"/>
      <c r="K246" s="34"/>
      <c r="L246" s="34"/>
      <c r="M246" s="34"/>
    </row>
    <row r="247" spans="1:13" s="39" customFormat="1" ht="12" customHeight="1" x14ac:dyDescent="0.25">
      <c r="A247" s="34"/>
      <c r="B247" s="34"/>
      <c r="C247" s="34"/>
      <c r="D247" s="37"/>
      <c r="E247" s="82"/>
      <c r="F247" s="34"/>
      <c r="G247" s="34"/>
      <c r="H247" s="34"/>
      <c r="I247" s="34"/>
      <c r="J247" s="34"/>
      <c r="K247" s="34"/>
      <c r="L247" s="34"/>
      <c r="M247" s="34"/>
    </row>
    <row r="248" spans="1:13" s="39" customFormat="1" ht="12" customHeight="1" x14ac:dyDescent="0.25">
      <c r="A248" s="34"/>
      <c r="B248" s="34"/>
      <c r="C248" s="34"/>
      <c r="D248" s="37"/>
      <c r="E248" s="82"/>
      <c r="F248" s="34"/>
      <c r="G248" s="34"/>
      <c r="H248" s="34"/>
      <c r="I248" s="34"/>
      <c r="J248" s="34"/>
      <c r="K248" s="34"/>
      <c r="L248" s="34"/>
      <c r="M248" s="34"/>
    </row>
    <row r="249" spans="1:13" s="39" customFormat="1" ht="12" customHeight="1" x14ac:dyDescent="0.25">
      <c r="A249" s="34"/>
      <c r="B249" s="34"/>
      <c r="C249" s="34"/>
      <c r="D249" s="37"/>
      <c r="E249" s="82"/>
      <c r="F249" s="34"/>
      <c r="G249" s="34"/>
      <c r="H249" s="34"/>
      <c r="I249" s="34"/>
      <c r="J249" s="34"/>
      <c r="K249" s="34"/>
      <c r="L249" s="34"/>
      <c r="M249" s="34"/>
    </row>
    <row r="250" spans="1:13" s="39" customFormat="1" x14ac:dyDescent="0.25">
      <c r="A250" s="34"/>
      <c r="B250" s="34"/>
      <c r="C250" s="34"/>
      <c r="D250" s="37"/>
      <c r="E250" s="82"/>
      <c r="F250" s="34"/>
      <c r="G250" s="34"/>
      <c r="H250" s="34"/>
      <c r="I250" s="34"/>
      <c r="J250" s="34"/>
      <c r="K250" s="34"/>
      <c r="L250" s="34"/>
      <c r="M250" s="34"/>
    </row>
    <row r="251" spans="1:13" s="39" customFormat="1" ht="12" customHeight="1" x14ac:dyDescent="0.25">
      <c r="A251" s="34"/>
      <c r="B251" s="34"/>
      <c r="C251" s="34"/>
      <c r="D251" s="37"/>
      <c r="E251" s="82"/>
      <c r="F251" s="34"/>
      <c r="G251" s="34"/>
      <c r="H251" s="34"/>
      <c r="I251" s="34"/>
      <c r="J251" s="34"/>
      <c r="K251" s="34"/>
      <c r="L251" s="34"/>
      <c r="M251" s="34"/>
    </row>
    <row r="252" spans="1:13" s="39" customFormat="1" ht="12" customHeight="1" x14ac:dyDescent="0.25">
      <c r="A252" s="34"/>
      <c r="B252" s="34"/>
      <c r="C252" s="34"/>
      <c r="D252" s="37"/>
      <c r="E252" s="82"/>
      <c r="F252" s="34"/>
      <c r="G252" s="34"/>
      <c r="H252" s="34"/>
      <c r="I252" s="34"/>
      <c r="J252" s="34"/>
      <c r="K252" s="34"/>
      <c r="L252" s="34"/>
      <c r="M252" s="34"/>
    </row>
    <row r="253" spans="1:13" s="39" customFormat="1" x14ac:dyDescent="0.25">
      <c r="A253" s="34"/>
      <c r="B253" s="34"/>
      <c r="C253" s="34"/>
      <c r="D253" s="37"/>
      <c r="E253" s="82"/>
      <c r="F253" s="34"/>
      <c r="G253" s="34"/>
      <c r="H253" s="34"/>
      <c r="I253" s="34"/>
      <c r="J253" s="34"/>
      <c r="K253" s="34"/>
      <c r="L253" s="34"/>
      <c r="M253" s="34"/>
    </row>
    <row r="254" spans="1:13" s="39" customFormat="1" ht="12" customHeight="1" x14ac:dyDescent="0.25">
      <c r="A254" s="34"/>
      <c r="B254" s="34"/>
      <c r="C254" s="34"/>
      <c r="D254" s="37"/>
      <c r="E254" s="82"/>
      <c r="F254" s="34"/>
      <c r="G254" s="34"/>
      <c r="H254" s="34"/>
      <c r="I254" s="34"/>
      <c r="J254" s="34"/>
      <c r="K254" s="34"/>
      <c r="L254" s="34"/>
      <c r="M254" s="34"/>
    </row>
    <row r="255" spans="1:13" s="39" customFormat="1" ht="12" customHeight="1" x14ac:dyDescent="0.25">
      <c r="A255" s="34"/>
      <c r="B255" s="34"/>
      <c r="C255" s="34"/>
      <c r="D255" s="37"/>
      <c r="E255" s="82"/>
      <c r="F255" s="34"/>
      <c r="G255" s="34"/>
      <c r="H255" s="34"/>
      <c r="I255" s="34"/>
      <c r="J255" s="34"/>
      <c r="K255" s="34"/>
      <c r="L255" s="34"/>
      <c r="M255" s="34"/>
    </row>
    <row r="256" spans="1:13" s="39" customFormat="1" ht="12" customHeight="1" x14ac:dyDescent="0.25">
      <c r="A256" s="34"/>
      <c r="B256" s="34"/>
      <c r="C256" s="34"/>
      <c r="D256" s="37"/>
      <c r="E256" s="82"/>
      <c r="F256" s="34"/>
      <c r="G256" s="34"/>
      <c r="H256" s="34"/>
      <c r="I256" s="34"/>
      <c r="J256" s="34"/>
      <c r="K256" s="34"/>
      <c r="L256" s="34"/>
      <c r="M256" s="34"/>
    </row>
    <row r="257" spans="1:13" s="39" customFormat="1" ht="12" customHeight="1" x14ac:dyDescent="0.25">
      <c r="A257" s="34"/>
      <c r="B257" s="34"/>
      <c r="C257" s="34"/>
      <c r="D257" s="37"/>
      <c r="E257" s="82"/>
      <c r="F257" s="34"/>
      <c r="G257" s="34"/>
      <c r="H257" s="34"/>
      <c r="I257" s="34"/>
      <c r="J257" s="34"/>
      <c r="K257" s="34"/>
      <c r="L257" s="34"/>
      <c r="M257" s="34"/>
    </row>
    <row r="258" spans="1:13" s="39" customFormat="1" ht="12" customHeight="1" x14ac:dyDescent="0.25">
      <c r="A258" s="34"/>
      <c r="B258" s="34"/>
      <c r="C258" s="34"/>
      <c r="D258" s="37"/>
      <c r="E258" s="82"/>
      <c r="F258" s="34"/>
      <c r="G258" s="34"/>
      <c r="H258" s="34"/>
      <c r="I258" s="34"/>
      <c r="J258" s="34"/>
      <c r="K258" s="34"/>
      <c r="L258" s="34"/>
      <c r="M258" s="34"/>
    </row>
    <row r="259" spans="1:13" s="39" customFormat="1" ht="12" customHeight="1" x14ac:dyDescent="0.25">
      <c r="A259" s="34"/>
      <c r="B259" s="34"/>
      <c r="C259" s="34"/>
      <c r="D259" s="37"/>
      <c r="E259" s="82"/>
      <c r="F259" s="34"/>
      <c r="G259" s="34"/>
      <c r="H259" s="34"/>
      <c r="I259" s="34"/>
      <c r="J259" s="34"/>
      <c r="K259" s="34"/>
      <c r="L259" s="34"/>
      <c r="M259" s="34"/>
    </row>
    <row r="260" spans="1:13" s="39" customFormat="1" x14ac:dyDescent="0.25">
      <c r="A260" s="34"/>
      <c r="B260" s="34"/>
      <c r="C260" s="34"/>
      <c r="D260" s="37"/>
      <c r="E260" s="82"/>
      <c r="F260" s="34"/>
      <c r="G260" s="34"/>
      <c r="H260" s="34"/>
      <c r="I260" s="34"/>
      <c r="J260" s="34"/>
      <c r="K260" s="34"/>
      <c r="L260" s="34"/>
      <c r="M260" s="34"/>
    </row>
    <row r="261" spans="1:13" s="39" customFormat="1" ht="12" customHeight="1" x14ac:dyDescent="0.25">
      <c r="A261" s="34"/>
      <c r="B261" s="34"/>
      <c r="C261" s="34"/>
      <c r="D261" s="37"/>
      <c r="E261" s="82"/>
      <c r="F261" s="34"/>
      <c r="G261" s="34"/>
      <c r="H261" s="34"/>
      <c r="I261" s="34"/>
      <c r="J261" s="34"/>
      <c r="K261" s="34"/>
      <c r="L261" s="34"/>
      <c r="M261" s="34"/>
    </row>
    <row r="262" spans="1:13" s="39" customFormat="1" x14ac:dyDescent="0.25">
      <c r="A262" s="34"/>
      <c r="B262" s="34"/>
      <c r="C262" s="34"/>
      <c r="D262" s="37"/>
      <c r="E262" s="82"/>
      <c r="F262" s="34"/>
      <c r="G262" s="34"/>
      <c r="H262" s="34"/>
      <c r="I262" s="34"/>
      <c r="J262" s="34"/>
      <c r="K262" s="34"/>
      <c r="L262" s="34"/>
      <c r="M262" s="34"/>
    </row>
    <row r="263" spans="1:13" s="39" customFormat="1" ht="12" customHeight="1" x14ac:dyDescent="0.25">
      <c r="A263" s="34"/>
      <c r="B263" s="34"/>
      <c r="C263" s="34"/>
      <c r="D263" s="37"/>
      <c r="E263" s="82"/>
      <c r="F263" s="34"/>
      <c r="G263" s="34"/>
      <c r="H263" s="34"/>
      <c r="I263" s="34"/>
      <c r="J263" s="34"/>
      <c r="K263" s="34"/>
      <c r="L263" s="34"/>
      <c r="M263" s="34"/>
    </row>
    <row r="264" spans="1:13" s="39" customFormat="1" ht="12" customHeight="1" x14ac:dyDescent="0.25">
      <c r="A264" s="34"/>
      <c r="B264" s="34"/>
      <c r="C264" s="34"/>
      <c r="D264" s="37"/>
      <c r="E264" s="82"/>
      <c r="F264" s="34"/>
      <c r="G264" s="34"/>
      <c r="H264" s="34"/>
      <c r="I264" s="34"/>
      <c r="J264" s="34"/>
      <c r="K264" s="34"/>
      <c r="L264" s="34"/>
      <c r="M264" s="34"/>
    </row>
    <row r="265" spans="1:13" s="39" customFormat="1" ht="12" customHeight="1" x14ac:dyDescent="0.25">
      <c r="A265" s="34"/>
      <c r="B265" s="34"/>
      <c r="C265" s="34"/>
      <c r="D265" s="37"/>
      <c r="E265" s="82"/>
      <c r="F265" s="34"/>
      <c r="G265" s="34"/>
      <c r="H265" s="34"/>
      <c r="I265" s="34"/>
      <c r="J265" s="34"/>
      <c r="K265" s="34"/>
      <c r="L265" s="34"/>
      <c r="M265" s="34"/>
    </row>
    <row r="266" spans="1:13" s="39" customFormat="1" ht="12" customHeight="1" x14ac:dyDescent="0.25">
      <c r="A266" s="34"/>
      <c r="B266" s="34"/>
      <c r="C266" s="34"/>
      <c r="D266" s="37"/>
      <c r="E266" s="82"/>
      <c r="F266" s="34"/>
      <c r="G266" s="34"/>
      <c r="H266" s="34"/>
      <c r="I266" s="34"/>
      <c r="J266" s="34"/>
      <c r="K266" s="34"/>
      <c r="L266" s="34"/>
      <c r="M266" s="34"/>
    </row>
    <row r="267" spans="1:13" s="39" customFormat="1" ht="12" customHeight="1" x14ac:dyDescent="0.25">
      <c r="A267" s="34"/>
      <c r="B267" s="34"/>
      <c r="C267" s="34"/>
      <c r="D267" s="37"/>
      <c r="E267" s="82"/>
      <c r="F267" s="34"/>
      <c r="G267" s="34"/>
      <c r="H267" s="34"/>
      <c r="I267" s="34"/>
      <c r="J267" s="34"/>
      <c r="K267" s="34"/>
      <c r="L267" s="34"/>
      <c r="M267" s="34"/>
    </row>
    <row r="268" spans="1:13" s="39" customFormat="1" ht="12" customHeight="1" x14ac:dyDescent="0.25">
      <c r="A268" s="34"/>
      <c r="B268" s="34"/>
      <c r="C268" s="34"/>
      <c r="D268" s="37"/>
      <c r="E268" s="82"/>
      <c r="F268" s="34"/>
      <c r="G268" s="34"/>
      <c r="H268" s="34"/>
      <c r="I268" s="34"/>
      <c r="J268" s="34"/>
      <c r="K268" s="34"/>
      <c r="L268" s="34"/>
      <c r="M268" s="34"/>
    </row>
    <row r="269" spans="1:13" s="39" customFormat="1" ht="12" customHeight="1" x14ac:dyDescent="0.25">
      <c r="A269" s="34"/>
      <c r="B269" s="34"/>
      <c r="C269" s="34"/>
      <c r="D269" s="37"/>
      <c r="E269" s="82"/>
      <c r="F269" s="34"/>
      <c r="G269" s="34"/>
      <c r="H269" s="34"/>
      <c r="I269" s="34"/>
      <c r="J269" s="34"/>
      <c r="K269" s="34"/>
      <c r="L269" s="34"/>
      <c r="M269" s="34"/>
    </row>
    <row r="270" spans="1:13" s="39" customFormat="1" ht="12" customHeight="1" x14ac:dyDescent="0.25">
      <c r="A270" s="34"/>
      <c r="B270" s="34"/>
      <c r="C270" s="34"/>
      <c r="D270" s="37"/>
      <c r="E270" s="82"/>
      <c r="F270" s="34"/>
      <c r="G270" s="34"/>
      <c r="H270" s="34"/>
      <c r="I270" s="34"/>
      <c r="J270" s="34"/>
      <c r="K270" s="34"/>
      <c r="L270" s="34"/>
      <c r="M270" s="34"/>
    </row>
    <row r="271" spans="1:13" s="39" customFormat="1" x14ac:dyDescent="0.25">
      <c r="A271" s="34"/>
      <c r="B271" s="34"/>
      <c r="C271" s="34"/>
      <c r="D271" s="37"/>
      <c r="E271" s="82"/>
      <c r="F271" s="34"/>
      <c r="G271" s="34"/>
      <c r="H271" s="34"/>
      <c r="I271" s="34"/>
      <c r="J271" s="34"/>
      <c r="K271" s="34"/>
      <c r="L271" s="34"/>
      <c r="M271" s="34"/>
    </row>
    <row r="272" spans="1:13" s="39" customFormat="1" ht="12" customHeight="1" x14ac:dyDescent="0.25">
      <c r="A272" s="34"/>
      <c r="B272" s="34"/>
      <c r="C272" s="34"/>
      <c r="D272" s="37"/>
      <c r="E272" s="82"/>
      <c r="F272" s="34"/>
      <c r="G272" s="34"/>
      <c r="H272" s="34"/>
      <c r="I272" s="34"/>
      <c r="J272" s="34"/>
      <c r="K272" s="34"/>
      <c r="L272" s="34"/>
      <c r="M272" s="34"/>
    </row>
    <row r="273" spans="1:13" s="39" customFormat="1" ht="12" customHeight="1" x14ac:dyDescent="0.25">
      <c r="A273" s="34"/>
      <c r="B273" s="34"/>
      <c r="C273" s="34"/>
      <c r="D273" s="37"/>
      <c r="E273" s="82"/>
      <c r="F273" s="34"/>
      <c r="G273" s="34"/>
      <c r="H273" s="34"/>
      <c r="I273" s="34"/>
      <c r="J273" s="34"/>
      <c r="K273" s="34"/>
      <c r="L273" s="34"/>
      <c r="M273" s="34"/>
    </row>
    <row r="274" spans="1:13" s="39" customFormat="1" ht="12" customHeight="1" x14ac:dyDescent="0.25">
      <c r="A274" s="34"/>
      <c r="B274" s="34"/>
      <c r="C274" s="34"/>
      <c r="D274" s="37"/>
      <c r="E274" s="82"/>
      <c r="F274" s="34"/>
      <c r="G274" s="34"/>
      <c r="H274" s="34"/>
      <c r="I274" s="34"/>
      <c r="J274" s="34"/>
      <c r="K274" s="34"/>
      <c r="L274" s="34"/>
      <c r="M274" s="34"/>
    </row>
    <row r="275" spans="1:13" s="39" customFormat="1" ht="12" customHeight="1" x14ac:dyDescent="0.25">
      <c r="A275" s="34"/>
      <c r="B275" s="34"/>
      <c r="C275" s="34"/>
      <c r="D275" s="37"/>
      <c r="E275" s="82"/>
      <c r="F275" s="34"/>
      <c r="G275" s="34"/>
      <c r="H275" s="34"/>
      <c r="I275" s="34"/>
      <c r="J275" s="34"/>
      <c r="K275" s="34"/>
      <c r="L275" s="34"/>
      <c r="M275" s="34"/>
    </row>
    <row r="276" spans="1:13" s="39" customFormat="1" ht="12" customHeight="1" x14ac:dyDescent="0.25">
      <c r="A276" s="34"/>
      <c r="B276" s="34"/>
      <c r="C276" s="34"/>
      <c r="D276" s="37"/>
      <c r="E276" s="82"/>
      <c r="F276" s="34"/>
      <c r="G276" s="34"/>
      <c r="H276" s="34"/>
      <c r="I276" s="34"/>
      <c r="J276" s="34"/>
      <c r="K276" s="34"/>
      <c r="L276" s="34"/>
      <c r="M276" s="34"/>
    </row>
    <row r="277" spans="1:13" s="39" customFormat="1" ht="12" customHeight="1" x14ac:dyDescent="0.25">
      <c r="A277" s="34"/>
      <c r="B277" s="34"/>
      <c r="C277" s="34"/>
      <c r="D277" s="37"/>
      <c r="E277" s="82"/>
      <c r="F277" s="34"/>
      <c r="G277" s="34"/>
      <c r="H277" s="34"/>
      <c r="I277" s="34"/>
      <c r="J277" s="34"/>
      <c r="K277" s="34"/>
      <c r="L277" s="34"/>
      <c r="M277" s="34"/>
    </row>
    <row r="278" spans="1:13" s="39" customFormat="1" ht="12" customHeight="1" x14ac:dyDescent="0.25">
      <c r="A278" s="34"/>
      <c r="B278" s="34"/>
      <c r="C278" s="34"/>
      <c r="D278" s="37"/>
      <c r="E278" s="82"/>
      <c r="F278" s="34"/>
      <c r="G278" s="34"/>
      <c r="H278" s="34"/>
      <c r="I278" s="34"/>
      <c r="J278" s="34"/>
      <c r="K278" s="34"/>
      <c r="L278" s="34"/>
      <c r="M278" s="34"/>
    </row>
    <row r="279" spans="1:13" s="39" customFormat="1" ht="12" customHeight="1" x14ac:dyDescent="0.25">
      <c r="A279" s="34"/>
      <c r="B279" s="34"/>
      <c r="C279" s="34"/>
      <c r="D279" s="37"/>
      <c r="E279" s="82"/>
      <c r="F279" s="34"/>
      <c r="G279" s="34"/>
      <c r="H279" s="34"/>
      <c r="I279" s="34"/>
      <c r="J279" s="34"/>
      <c r="K279" s="34"/>
      <c r="L279" s="34"/>
      <c r="M279" s="34"/>
    </row>
    <row r="280" spans="1:13" s="39" customFormat="1" ht="12" customHeight="1" x14ac:dyDescent="0.25">
      <c r="A280" s="34"/>
      <c r="B280" s="34"/>
      <c r="C280" s="34"/>
      <c r="D280" s="37"/>
      <c r="E280" s="82"/>
      <c r="F280" s="34"/>
      <c r="G280" s="34"/>
      <c r="H280" s="34"/>
      <c r="I280" s="34"/>
      <c r="J280" s="34"/>
      <c r="K280" s="34"/>
      <c r="L280" s="34"/>
      <c r="M280" s="34"/>
    </row>
    <row r="281" spans="1:13" s="39" customFormat="1" x14ac:dyDescent="0.25">
      <c r="A281" s="34"/>
      <c r="B281" s="34"/>
      <c r="C281" s="34"/>
      <c r="D281" s="37"/>
      <c r="E281" s="82"/>
      <c r="F281" s="34"/>
      <c r="G281" s="34"/>
      <c r="H281" s="34"/>
      <c r="I281" s="34"/>
      <c r="J281" s="34"/>
      <c r="K281" s="34"/>
      <c r="L281" s="34"/>
      <c r="M281" s="34"/>
    </row>
    <row r="282" spans="1:13" s="39" customFormat="1" ht="12" customHeight="1" x14ac:dyDescent="0.25">
      <c r="A282" s="34"/>
      <c r="B282" s="34"/>
      <c r="C282" s="34"/>
      <c r="D282" s="37"/>
      <c r="E282" s="82"/>
      <c r="F282" s="34"/>
      <c r="G282" s="34"/>
      <c r="H282" s="34"/>
      <c r="I282" s="34"/>
      <c r="J282" s="34"/>
      <c r="K282" s="34"/>
      <c r="L282" s="34"/>
      <c r="M282" s="34"/>
    </row>
    <row r="283" spans="1:13" s="39" customFormat="1" ht="12" customHeight="1" x14ac:dyDescent="0.25">
      <c r="A283" s="34"/>
      <c r="B283" s="34"/>
      <c r="C283" s="34"/>
      <c r="D283" s="37"/>
      <c r="E283" s="82"/>
      <c r="F283" s="34"/>
      <c r="G283" s="34"/>
      <c r="H283" s="34"/>
      <c r="I283" s="34"/>
      <c r="J283" s="34"/>
      <c r="K283" s="34"/>
      <c r="L283" s="34"/>
      <c r="M283" s="34"/>
    </row>
    <row r="284" spans="1:13" s="39" customFormat="1" ht="12" customHeight="1" x14ac:dyDescent="0.25">
      <c r="A284" s="34"/>
      <c r="B284" s="34"/>
      <c r="C284" s="34"/>
      <c r="D284" s="37"/>
      <c r="E284" s="82"/>
      <c r="F284" s="34"/>
      <c r="G284" s="34"/>
      <c r="H284" s="34"/>
      <c r="I284" s="34"/>
      <c r="J284" s="34"/>
      <c r="K284" s="34"/>
      <c r="L284" s="34"/>
      <c r="M284" s="34"/>
    </row>
    <row r="285" spans="1:13" s="39" customFormat="1" ht="12" customHeight="1" x14ac:dyDescent="0.25">
      <c r="A285" s="34"/>
      <c r="B285" s="34"/>
      <c r="C285" s="34"/>
      <c r="D285" s="37"/>
      <c r="E285" s="82"/>
      <c r="F285" s="34"/>
      <c r="G285" s="34"/>
      <c r="H285" s="34"/>
      <c r="I285" s="34"/>
      <c r="J285" s="34"/>
      <c r="K285" s="34"/>
      <c r="L285" s="34"/>
      <c r="M285" s="34"/>
    </row>
    <row r="286" spans="1:13" s="39" customFormat="1" x14ac:dyDescent="0.25">
      <c r="A286" s="34"/>
      <c r="B286" s="34"/>
      <c r="C286" s="34"/>
      <c r="D286" s="37"/>
      <c r="E286" s="82"/>
      <c r="F286" s="34"/>
      <c r="G286" s="34"/>
      <c r="H286" s="34"/>
      <c r="I286" s="34"/>
      <c r="J286" s="34"/>
      <c r="K286" s="34"/>
      <c r="L286" s="34"/>
      <c r="M286" s="34"/>
    </row>
    <row r="287" spans="1:13" s="39" customFormat="1" ht="12" customHeight="1" x14ac:dyDescent="0.25">
      <c r="A287" s="34"/>
      <c r="B287" s="34"/>
      <c r="C287" s="34"/>
      <c r="D287" s="37"/>
      <c r="E287" s="82"/>
      <c r="F287" s="34"/>
      <c r="G287" s="34"/>
      <c r="H287" s="34"/>
      <c r="I287" s="34"/>
      <c r="J287" s="34"/>
      <c r="K287" s="34"/>
      <c r="L287" s="34"/>
      <c r="M287" s="34"/>
    </row>
    <row r="288" spans="1:13" s="39" customFormat="1" ht="12" customHeight="1" x14ac:dyDescent="0.25">
      <c r="A288" s="34"/>
      <c r="B288" s="34"/>
      <c r="C288" s="34"/>
      <c r="D288" s="37"/>
      <c r="E288" s="82"/>
      <c r="F288" s="34"/>
      <c r="G288" s="34"/>
      <c r="H288" s="34"/>
      <c r="I288" s="34"/>
      <c r="J288" s="34"/>
      <c r="K288" s="34"/>
      <c r="L288" s="34"/>
      <c r="M288" s="34"/>
    </row>
    <row r="289" spans="1:13" s="39" customFormat="1" ht="12" customHeight="1" x14ac:dyDescent="0.25">
      <c r="A289" s="34"/>
      <c r="B289" s="34"/>
      <c r="C289" s="34"/>
      <c r="D289" s="37"/>
      <c r="E289" s="82"/>
      <c r="F289" s="34"/>
      <c r="G289" s="34"/>
      <c r="H289" s="34"/>
      <c r="I289" s="34"/>
      <c r="J289" s="34"/>
      <c r="K289" s="34"/>
      <c r="L289" s="34"/>
      <c r="M289" s="34"/>
    </row>
    <row r="290" spans="1:13" s="39" customFormat="1" ht="12" customHeight="1" x14ac:dyDescent="0.25">
      <c r="A290" s="34"/>
      <c r="B290" s="34"/>
      <c r="C290" s="34"/>
      <c r="D290" s="37"/>
      <c r="E290" s="82"/>
      <c r="F290" s="34"/>
      <c r="G290" s="34"/>
      <c r="H290" s="34"/>
      <c r="I290" s="34"/>
      <c r="J290" s="34"/>
      <c r="K290" s="34"/>
      <c r="L290" s="34"/>
      <c r="M290" s="34"/>
    </row>
    <row r="291" spans="1:13" s="39" customFormat="1" ht="12" customHeight="1" x14ac:dyDescent="0.25">
      <c r="A291" s="34"/>
      <c r="B291" s="34"/>
      <c r="C291" s="34"/>
      <c r="D291" s="37"/>
      <c r="E291" s="82"/>
      <c r="F291" s="34"/>
      <c r="G291" s="34"/>
      <c r="H291" s="34"/>
      <c r="I291" s="34"/>
      <c r="J291" s="34"/>
      <c r="K291" s="34"/>
      <c r="L291" s="34"/>
      <c r="M291" s="34"/>
    </row>
    <row r="292" spans="1:13" s="39" customFormat="1" ht="12" customHeight="1" x14ac:dyDescent="0.25">
      <c r="A292" s="34"/>
      <c r="B292" s="34"/>
      <c r="C292" s="34"/>
      <c r="D292" s="37"/>
      <c r="E292" s="82"/>
      <c r="F292" s="34"/>
      <c r="G292" s="34"/>
      <c r="H292" s="34"/>
      <c r="I292" s="34"/>
      <c r="J292" s="34"/>
      <c r="K292" s="34"/>
      <c r="L292" s="34"/>
      <c r="M292" s="34"/>
    </row>
    <row r="293" spans="1:13" s="39" customFormat="1" ht="12" customHeight="1" x14ac:dyDescent="0.25">
      <c r="A293" s="34"/>
      <c r="B293" s="34"/>
      <c r="C293" s="34"/>
      <c r="D293" s="37"/>
      <c r="E293" s="82"/>
      <c r="F293" s="34"/>
      <c r="G293" s="34"/>
      <c r="H293" s="34"/>
      <c r="I293" s="34"/>
      <c r="J293" s="34"/>
      <c r="K293" s="34"/>
      <c r="L293" s="34"/>
      <c r="M293" s="34"/>
    </row>
    <row r="294" spans="1:13" s="39" customFormat="1" ht="12" customHeight="1" x14ac:dyDescent="0.25">
      <c r="A294" s="34"/>
      <c r="B294" s="34"/>
      <c r="C294" s="34"/>
      <c r="D294" s="37"/>
      <c r="E294" s="82"/>
      <c r="F294" s="34"/>
      <c r="G294" s="34"/>
      <c r="H294" s="34"/>
      <c r="I294" s="34"/>
      <c r="J294" s="34"/>
      <c r="K294" s="34"/>
      <c r="L294" s="34"/>
      <c r="M294" s="34"/>
    </row>
    <row r="295" spans="1:13" s="39" customFormat="1" ht="12" customHeight="1" x14ac:dyDescent="0.25">
      <c r="A295" s="34"/>
      <c r="B295" s="34"/>
      <c r="C295" s="34"/>
      <c r="D295" s="37"/>
      <c r="E295" s="82"/>
      <c r="F295" s="34"/>
      <c r="G295" s="34"/>
      <c r="H295" s="34"/>
      <c r="I295" s="34"/>
      <c r="J295" s="34"/>
      <c r="K295" s="34"/>
      <c r="L295" s="34"/>
      <c r="M295" s="34"/>
    </row>
    <row r="296" spans="1:13" s="60" customFormat="1" x14ac:dyDescent="0.25">
      <c r="A296" s="83"/>
      <c r="B296" s="58"/>
      <c r="C296" s="58"/>
      <c r="D296" s="57"/>
      <c r="E296" s="82"/>
      <c r="F296" s="34"/>
      <c r="G296" s="34"/>
      <c r="H296" s="34"/>
      <c r="I296" s="58"/>
      <c r="J296" s="58"/>
      <c r="K296" s="58"/>
      <c r="L296" s="58"/>
      <c r="M296" s="58"/>
    </row>
    <row r="297" spans="1:13" s="39" customFormat="1" x14ac:dyDescent="0.25">
      <c r="A297" s="34"/>
      <c r="B297" s="34"/>
      <c r="C297" s="34"/>
      <c r="D297" s="37"/>
      <c r="E297" s="82"/>
      <c r="F297" s="34"/>
      <c r="G297" s="34"/>
      <c r="H297" s="34"/>
      <c r="I297" s="34"/>
      <c r="J297" s="34"/>
      <c r="K297" s="34"/>
      <c r="L297" s="34"/>
      <c r="M297" s="34"/>
    </row>
    <row r="298" spans="1:13" s="39" customFormat="1" ht="12" customHeight="1" x14ac:dyDescent="0.25">
      <c r="A298" s="34"/>
      <c r="B298" s="34"/>
      <c r="C298" s="34"/>
      <c r="D298" s="63"/>
      <c r="E298" s="82"/>
      <c r="F298" s="34"/>
      <c r="G298" s="34"/>
      <c r="H298" s="34"/>
      <c r="I298" s="34"/>
      <c r="J298" s="34"/>
      <c r="K298" s="34"/>
      <c r="L298" s="34"/>
      <c r="M298" s="34"/>
    </row>
    <row r="299" spans="1:13" s="39" customFormat="1" ht="12" customHeight="1" x14ac:dyDescent="0.25">
      <c r="A299" s="34"/>
      <c r="B299" s="34"/>
      <c r="C299" s="34"/>
      <c r="D299" s="37"/>
      <c r="E299" s="82"/>
      <c r="F299" s="34"/>
      <c r="G299" s="34"/>
      <c r="H299" s="34"/>
      <c r="I299" s="34"/>
      <c r="J299" s="34"/>
      <c r="K299" s="34"/>
      <c r="L299" s="34"/>
      <c r="M299" s="34"/>
    </row>
    <row r="300" spans="1:13" s="39" customFormat="1" ht="12" customHeight="1" x14ac:dyDescent="0.25">
      <c r="A300" s="34"/>
      <c r="B300" s="34"/>
      <c r="C300" s="34"/>
      <c r="D300" s="37"/>
      <c r="E300" s="82"/>
      <c r="F300" s="34"/>
      <c r="G300" s="34"/>
      <c r="H300" s="34"/>
      <c r="I300" s="34"/>
      <c r="J300" s="34"/>
      <c r="K300" s="34"/>
      <c r="L300" s="34"/>
      <c r="M300" s="34"/>
    </row>
    <row r="301" spans="1:13" s="39" customFormat="1" ht="12" customHeight="1" x14ac:dyDescent="0.25">
      <c r="A301" s="34"/>
      <c r="B301" s="34"/>
      <c r="C301" s="34"/>
      <c r="D301" s="37"/>
      <c r="E301" s="82"/>
      <c r="F301" s="34"/>
      <c r="G301" s="34"/>
      <c r="H301" s="34"/>
      <c r="I301" s="34"/>
      <c r="J301" s="34"/>
      <c r="K301" s="34"/>
      <c r="L301" s="34"/>
      <c r="M301" s="34"/>
    </row>
    <row r="302" spans="1:13" s="39" customFormat="1" ht="12" customHeight="1" x14ac:dyDescent="0.25">
      <c r="A302" s="34"/>
      <c r="B302" s="34"/>
      <c r="C302" s="34"/>
      <c r="D302" s="37"/>
      <c r="E302" s="82"/>
      <c r="F302" s="34"/>
      <c r="G302" s="34"/>
      <c r="H302" s="34"/>
      <c r="I302" s="34"/>
      <c r="J302" s="34"/>
      <c r="K302" s="34"/>
      <c r="L302" s="34"/>
      <c r="M302" s="34"/>
    </row>
    <row r="303" spans="1:13" s="39" customFormat="1" ht="12" customHeight="1" x14ac:dyDescent="0.25">
      <c r="A303" s="34"/>
      <c r="B303" s="34"/>
      <c r="C303" s="34"/>
      <c r="D303" s="37"/>
      <c r="E303" s="82"/>
      <c r="F303" s="34"/>
      <c r="G303" s="34"/>
      <c r="H303" s="34"/>
      <c r="I303" s="34"/>
      <c r="J303" s="34"/>
      <c r="K303" s="34"/>
      <c r="L303" s="34"/>
      <c r="M303" s="34"/>
    </row>
    <row r="304" spans="1:13" s="39" customFormat="1" ht="12" customHeight="1" x14ac:dyDescent="0.25">
      <c r="A304" s="34"/>
      <c r="B304" s="34"/>
      <c r="C304" s="34"/>
      <c r="D304" s="37"/>
      <c r="E304" s="82"/>
      <c r="F304" s="34"/>
      <c r="G304" s="34"/>
      <c r="H304" s="34"/>
      <c r="I304" s="34"/>
      <c r="J304" s="34"/>
      <c r="K304" s="34"/>
      <c r="L304" s="34"/>
      <c r="M304" s="34"/>
    </row>
    <row r="305" spans="1:13" s="39" customFormat="1" ht="12" customHeight="1" x14ac:dyDescent="0.25">
      <c r="A305" s="34"/>
      <c r="B305" s="34"/>
      <c r="C305" s="34"/>
      <c r="D305" s="37"/>
      <c r="E305" s="82"/>
      <c r="F305" s="34"/>
      <c r="G305" s="34"/>
      <c r="H305" s="34"/>
      <c r="I305" s="34"/>
      <c r="J305" s="34"/>
      <c r="K305" s="34"/>
      <c r="L305" s="34"/>
      <c r="M305" s="34"/>
    </row>
    <row r="306" spans="1:13" s="39" customFormat="1" x14ac:dyDescent="0.25">
      <c r="A306" s="34"/>
      <c r="B306" s="34"/>
      <c r="C306" s="34"/>
      <c r="D306" s="37"/>
      <c r="E306" s="82"/>
      <c r="F306" s="34"/>
      <c r="G306" s="34"/>
      <c r="H306" s="34"/>
      <c r="I306" s="34"/>
      <c r="J306" s="34"/>
      <c r="K306" s="34"/>
      <c r="L306" s="34"/>
      <c r="M306" s="34"/>
    </row>
    <row r="307" spans="1:13" s="39" customFormat="1" ht="12" customHeight="1" x14ac:dyDescent="0.25">
      <c r="A307" s="34"/>
      <c r="B307" s="34"/>
      <c r="C307" s="34"/>
      <c r="D307" s="37"/>
      <c r="E307" s="82"/>
      <c r="F307" s="34"/>
      <c r="G307" s="34"/>
      <c r="H307" s="34"/>
      <c r="I307" s="34"/>
      <c r="J307" s="34"/>
      <c r="K307" s="34"/>
      <c r="L307" s="34"/>
      <c r="M307" s="34"/>
    </row>
    <row r="308" spans="1:13" s="39" customFormat="1" ht="12" customHeight="1" x14ac:dyDescent="0.25">
      <c r="A308" s="34"/>
      <c r="B308" s="34"/>
      <c r="C308" s="34"/>
      <c r="D308" s="37"/>
      <c r="E308" s="82"/>
      <c r="F308" s="34"/>
      <c r="G308" s="34"/>
      <c r="H308" s="34"/>
      <c r="I308" s="34"/>
      <c r="J308" s="34"/>
      <c r="K308" s="34"/>
      <c r="L308" s="34"/>
      <c r="M308" s="34"/>
    </row>
    <row r="309" spans="1:13" s="39" customFormat="1" ht="12" customHeight="1" x14ac:dyDescent="0.25">
      <c r="A309" s="34"/>
      <c r="B309" s="34"/>
      <c r="C309" s="34"/>
      <c r="D309" s="37"/>
      <c r="E309" s="82"/>
      <c r="F309" s="34"/>
      <c r="G309" s="34"/>
      <c r="H309" s="34"/>
      <c r="I309" s="34"/>
      <c r="J309" s="34"/>
      <c r="K309" s="34"/>
      <c r="L309" s="34"/>
      <c r="M309" s="34"/>
    </row>
    <row r="310" spans="1:13" s="39" customFormat="1" ht="12" customHeight="1" x14ac:dyDescent="0.25">
      <c r="A310" s="34"/>
      <c r="B310" s="34"/>
      <c r="C310" s="34"/>
      <c r="D310" s="37"/>
      <c r="E310" s="82"/>
      <c r="F310" s="34"/>
      <c r="G310" s="34"/>
      <c r="H310" s="34"/>
      <c r="I310" s="34"/>
      <c r="J310" s="34"/>
      <c r="K310" s="34"/>
      <c r="L310" s="34"/>
      <c r="M310" s="34"/>
    </row>
    <row r="311" spans="1:13" s="39" customFormat="1" ht="12" customHeight="1" x14ac:dyDescent="0.25">
      <c r="A311" s="34"/>
      <c r="B311" s="34"/>
      <c r="C311" s="34"/>
      <c r="D311" s="37"/>
      <c r="E311" s="82"/>
      <c r="F311" s="34"/>
      <c r="G311" s="34"/>
      <c r="H311" s="34"/>
      <c r="I311" s="34"/>
      <c r="J311" s="34"/>
      <c r="K311" s="34"/>
      <c r="L311" s="34"/>
      <c r="M311" s="34"/>
    </row>
    <row r="312" spans="1:13" s="39" customFormat="1" ht="12" customHeight="1" x14ac:dyDescent="0.25">
      <c r="A312" s="34"/>
      <c r="B312" s="34"/>
      <c r="C312" s="34"/>
      <c r="D312" s="37"/>
      <c r="E312" s="82"/>
      <c r="F312" s="34"/>
      <c r="G312" s="34"/>
      <c r="H312" s="34"/>
      <c r="I312" s="34"/>
      <c r="J312" s="34"/>
      <c r="K312" s="34"/>
      <c r="L312" s="34"/>
      <c r="M312" s="34"/>
    </row>
    <row r="313" spans="1:13" s="39" customFormat="1" ht="12" customHeight="1" x14ac:dyDescent="0.25">
      <c r="A313" s="34"/>
      <c r="B313" s="34"/>
      <c r="C313" s="34"/>
      <c r="D313" s="37"/>
      <c r="E313" s="82"/>
      <c r="F313" s="34"/>
      <c r="G313" s="34"/>
      <c r="H313" s="34"/>
      <c r="I313" s="34"/>
      <c r="J313" s="34"/>
      <c r="K313" s="34"/>
      <c r="L313" s="34"/>
      <c r="M313" s="34"/>
    </row>
    <row r="314" spans="1:13" s="39" customFormat="1" ht="12" customHeight="1" x14ac:dyDescent="0.25">
      <c r="A314" s="34"/>
      <c r="B314" s="34"/>
      <c r="C314" s="34"/>
      <c r="D314" s="37"/>
      <c r="E314" s="82"/>
      <c r="F314" s="34"/>
      <c r="G314" s="34"/>
      <c r="H314" s="34"/>
      <c r="I314" s="34"/>
      <c r="J314" s="34"/>
      <c r="K314" s="34"/>
      <c r="L314" s="34"/>
      <c r="M314" s="34"/>
    </row>
    <row r="315" spans="1:13" s="39" customFormat="1" x14ac:dyDescent="0.25">
      <c r="A315" s="34"/>
      <c r="B315" s="34"/>
      <c r="C315" s="34"/>
      <c r="D315" s="37"/>
      <c r="E315" s="82"/>
      <c r="F315" s="34"/>
      <c r="G315" s="34"/>
      <c r="H315" s="34"/>
      <c r="I315" s="34"/>
      <c r="J315" s="34"/>
      <c r="K315" s="34"/>
      <c r="L315" s="34"/>
      <c r="M315" s="34"/>
    </row>
    <row r="316" spans="1:13" s="39" customFormat="1" ht="12" customHeight="1" x14ac:dyDescent="0.25">
      <c r="A316" s="34"/>
      <c r="B316" s="34"/>
      <c r="C316" s="34"/>
      <c r="D316" s="37"/>
      <c r="E316" s="82"/>
      <c r="F316" s="34"/>
      <c r="G316" s="34"/>
      <c r="H316" s="34"/>
      <c r="I316" s="34"/>
      <c r="J316" s="34"/>
      <c r="K316" s="34"/>
      <c r="L316" s="34"/>
      <c r="M316" s="34"/>
    </row>
    <row r="317" spans="1:13" s="39" customFormat="1" ht="12" customHeight="1" x14ac:dyDescent="0.25">
      <c r="A317" s="34"/>
      <c r="B317" s="34"/>
      <c r="C317" s="34"/>
      <c r="D317" s="37"/>
      <c r="E317" s="82"/>
      <c r="F317" s="34"/>
      <c r="G317" s="34"/>
      <c r="H317" s="34"/>
      <c r="I317" s="34"/>
      <c r="J317" s="34"/>
      <c r="K317" s="34"/>
      <c r="L317" s="34"/>
      <c r="M317" s="34"/>
    </row>
    <row r="318" spans="1:13" x14ac:dyDescent="0.25">
      <c r="A318" s="83"/>
      <c r="B318" s="7"/>
      <c r="C318" s="7"/>
      <c r="D318" s="5"/>
      <c r="E318" s="82"/>
      <c r="F318" s="34"/>
      <c r="G318" s="34"/>
      <c r="H318" s="34"/>
      <c r="I318" s="7"/>
      <c r="J318" s="7"/>
      <c r="K318" s="7"/>
      <c r="L318" s="7"/>
      <c r="M318" s="7"/>
    </row>
    <row r="319" spans="1:13" s="39" customFormat="1" x14ac:dyDescent="0.25">
      <c r="A319" s="34"/>
      <c r="B319" s="34"/>
      <c r="C319" s="34"/>
      <c r="D319" s="37"/>
      <c r="E319" s="82"/>
      <c r="F319" s="34"/>
      <c r="G319" s="34"/>
      <c r="H319" s="34"/>
      <c r="I319" s="34"/>
      <c r="J319" s="34"/>
      <c r="K319" s="34"/>
      <c r="L319" s="34"/>
      <c r="M319" s="34"/>
    </row>
    <row r="320" spans="1:13" s="39" customFormat="1" ht="12" customHeight="1" x14ac:dyDescent="0.25">
      <c r="A320" s="34"/>
      <c r="B320" s="34"/>
      <c r="C320" s="34"/>
      <c r="D320" s="37"/>
      <c r="E320" s="82"/>
      <c r="F320" s="34"/>
      <c r="G320" s="34"/>
      <c r="H320" s="34"/>
      <c r="I320" s="34"/>
      <c r="J320" s="34"/>
      <c r="K320" s="34"/>
      <c r="L320" s="34"/>
      <c r="M320" s="34"/>
    </row>
    <row r="321" spans="1:13" s="39" customFormat="1" ht="12" customHeight="1" x14ac:dyDescent="0.25">
      <c r="A321" s="34"/>
      <c r="B321" s="34"/>
      <c r="C321" s="34"/>
      <c r="D321" s="37"/>
      <c r="E321" s="82"/>
      <c r="F321" s="34"/>
      <c r="G321" s="34"/>
      <c r="H321" s="34"/>
      <c r="I321" s="34"/>
      <c r="J321" s="34"/>
      <c r="K321" s="34"/>
      <c r="L321" s="34"/>
      <c r="M321" s="34"/>
    </row>
    <row r="322" spans="1:13" s="39" customFormat="1" x14ac:dyDescent="0.25">
      <c r="A322" s="34"/>
      <c r="B322" s="34"/>
      <c r="C322" s="34"/>
      <c r="D322" s="37"/>
      <c r="E322" s="82"/>
      <c r="F322" s="34"/>
      <c r="G322" s="34"/>
      <c r="H322" s="34"/>
      <c r="I322" s="34"/>
      <c r="J322" s="34"/>
      <c r="K322" s="34"/>
      <c r="L322" s="34"/>
      <c r="M322" s="34"/>
    </row>
    <row r="323" spans="1:13" s="39" customFormat="1" ht="12" customHeight="1" x14ac:dyDescent="0.25">
      <c r="A323" s="34"/>
      <c r="B323" s="34"/>
      <c r="C323" s="34"/>
      <c r="D323" s="37"/>
      <c r="E323" s="82"/>
      <c r="F323" s="34"/>
      <c r="G323" s="34"/>
      <c r="H323" s="34"/>
      <c r="I323" s="34"/>
      <c r="J323" s="34"/>
      <c r="K323" s="34"/>
      <c r="L323" s="34"/>
      <c r="M323" s="34"/>
    </row>
    <row r="324" spans="1:13" s="39" customFormat="1" ht="12" customHeight="1" x14ac:dyDescent="0.25">
      <c r="A324" s="34"/>
      <c r="B324" s="34"/>
      <c r="C324" s="34"/>
      <c r="D324" s="37"/>
      <c r="E324" s="82"/>
      <c r="F324" s="34"/>
      <c r="G324" s="34"/>
      <c r="H324" s="34"/>
      <c r="I324" s="34"/>
      <c r="J324" s="34"/>
      <c r="K324" s="34"/>
      <c r="L324" s="34"/>
      <c r="M324" s="34"/>
    </row>
    <row r="325" spans="1:13" s="39" customFormat="1" ht="12" customHeight="1" x14ac:dyDescent="0.25">
      <c r="A325" s="34"/>
      <c r="B325" s="34"/>
      <c r="C325" s="34"/>
      <c r="D325" s="37"/>
      <c r="E325" s="82"/>
      <c r="F325" s="34"/>
      <c r="G325" s="34"/>
      <c r="H325" s="34"/>
      <c r="I325" s="34"/>
      <c r="J325" s="34"/>
      <c r="K325" s="34"/>
      <c r="L325" s="34"/>
      <c r="M325" s="34"/>
    </row>
    <row r="326" spans="1:13" s="39" customFormat="1" ht="12" customHeight="1" x14ac:dyDescent="0.25">
      <c r="A326" s="34"/>
      <c r="B326" s="34"/>
      <c r="C326" s="34"/>
      <c r="D326" s="37"/>
      <c r="E326" s="82"/>
      <c r="F326" s="34"/>
      <c r="G326" s="34"/>
      <c r="H326" s="34"/>
      <c r="I326" s="34"/>
      <c r="J326" s="34"/>
      <c r="K326" s="34"/>
      <c r="L326" s="34"/>
      <c r="M326" s="34"/>
    </row>
    <row r="327" spans="1:13" s="39" customFormat="1" ht="12" customHeight="1" x14ac:dyDescent="0.25">
      <c r="A327" s="34"/>
      <c r="B327" s="34"/>
      <c r="C327" s="34"/>
      <c r="D327" s="37"/>
      <c r="E327" s="82"/>
      <c r="F327" s="34"/>
      <c r="G327" s="34"/>
      <c r="H327" s="34"/>
      <c r="I327" s="34"/>
      <c r="J327" s="34"/>
      <c r="K327" s="34"/>
      <c r="L327" s="34"/>
      <c r="M327" s="34"/>
    </row>
    <row r="328" spans="1:13" s="39" customFormat="1" ht="12" customHeight="1" x14ac:dyDescent="0.25">
      <c r="A328" s="34"/>
      <c r="B328" s="34"/>
      <c r="C328" s="34"/>
      <c r="D328" s="37"/>
      <c r="E328" s="82"/>
      <c r="F328" s="34"/>
      <c r="G328" s="34"/>
      <c r="H328" s="34"/>
      <c r="I328" s="34"/>
      <c r="J328" s="34"/>
      <c r="K328" s="34"/>
      <c r="L328" s="34"/>
      <c r="M328" s="34"/>
    </row>
    <row r="329" spans="1:13" s="39" customFormat="1" ht="12" customHeight="1" x14ac:dyDescent="0.25">
      <c r="A329" s="34"/>
      <c r="B329" s="34"/>
      <c r="C329" s="34"/>
      <c r="D329" s="37"/>
      <c r="E329" s="82"/>
      <c r="F329" s="34"/>
      <c r="G329" s="34"/>
      <c r="H329" s="34"/>
      <c r="I329" s="34"/>
      <c r="J329" s="34"/>
      <c r="K329" s="34"/>
      <c r="L329" s="34"/>
      <c r="M329" s="34"/>
    </row>
    <row r="330" spans="1:13" s="39" customFormat="1" ht="12" customHeight="1" x14ac:dyDescent="0.25">
      <c r="A330" s="34"/>
      <c r="B330" s="34"/>
      <c r="C330" s="34"/>
      <c r="D330" s="37"/>
      <c r="E330" s="82"/>
      <c r="F330" s="34"/>
      <c r="G330" s="34"/>
      <c r="H330" s="34"/>
      <c r="I330" s="34"/>
      <c r="J330" s="34"/>
      <c r="K330" s="34"/>
      <c r="L330" s="34"/>
      <c r="M330" s="34"/>
    </row>
    <row r="331" spans="1:13" s="39" customFormat="1" ht="12" customHeight="1" x14ac:dyDescent="0.25">
      <c r="A331" s="34"/>
      <c r="B331" s="34"/>
      <c r="C331" s="34"/>
      <c r="D331" s="37"/>
      <c r="E331" s="82"/>
      <c r="F331" s="34"/>
      <c r="G331" s="34"/>
      <c r="H331" s="34"/>
      <c r="I331" s="34"/>
      <c r="J331" s="34"/>
      <c r="K331" s="34"/>
      <c r="L331" s="34"/>
      <c r="M331" s="34"/>
    </row>
    <row r="332" spans="1:13" s="39" customFormat="1" x14ac:dyDescent="0.25">
      <c r="A332" s="34"/>
      <c r="B332" s="34"/>
      <c r="C332" s="34"/>
      <c r="D332" s="37"/>
      <c r="E332" s="82"/>
      <c r="F332" s="34"/>
      <c r="G332" s="34"/>
      <c r="H332" s="34"/>
      <c r="I332" s="34"/>
      <c r="J332" s="34"/>
      <c r="K332" s="34"/>
      <c r="L332" s="34"/>
      <c r="M332" s="34"/>
    </row>
    <row r="333" spans="1:13" s="39" customFormat="1" ht="12" customHeight="1" x14ac:dyDescent="0.25">
      <c r="A333" s="34"/>
      <c r="B333" s="34"/>
      <c r="C333" s="34"/>
      <c r="D333" s="37"/>
      <c r="E333" s="82"/>
      <c r="F333" s="34"/>
      <c r="G333" s="34"/>
      <c r="H333" s="34"/>
      <c r="I333" s="34"/>
      <c r="J333" s="34"/>
      <c r="K333" s="34"/>
      <c r="L333" s="34"/>
      <c r="M333" s="34"/>
    </row>
    <row r="334" spans="1:13" s="39" customFormat="1" ht="12" customHeight="1" x14ac:dyDescent="0.25">
      <c r="A334" s="34"/>
      <c r="B334" s="34"/>
      <c r="C334" s="34"/>
      <c r="D334" s="37"/>
      <c r="E334" s="82"/>
      <c r="F334" s="34"/>
      <c r="G334" s="34"/>
      <c r="H334" s="34"/>
      <c r="I334" s="34"/>
      <c r="J334" s="34"/>
      <c r="K334" s="34"/>
      <c r="L334" s="34"/>
      <c r="M334" s="34"/>
    </row>
    <row r="335" spans="1:13" s="39" customFormat="1" ht="12" customHeight="1" x14ac:dyDescent="0.25">
      <c r="A335" s="34"/>
      <c r="B335" s="34"/>
      <c r="C335" s="34"/>
      <c r="D335" s="37"/>
      <c r="E335" s="82"/>
      <c r="F335" s="34"/>
      <c r="G335" s="34"/>
      <c r="H335" s="34"/>
      <c r="I335" s="34"/>
      <c r="J335" s="34"/>
      <c r="K335" s="34"/>
      <c r="L335" s="34"/>
      <c r="M335" s="34"/>
    </row>
    <row r="336" spans="1:13" s="39" customFormat="1" ht="12" customHeight="1" x14ac:dyDescent="0.25">
      <c r="A336" s="34"/>
      <c r="B336" s="34"/>
      <c r="C336" s="34"/>
      <c r="D336" s="37"/>
      <c r="E336" s="82"/>
      <c r="F336" s="34"/>
      <c r="G336" s="34"/>
      <c r="H336" s="34"/>
      <c r="I336" s="34"/>
      <c r="J336" s="34"/>
      <c r="K336" s="34"/>
      <c r="L336" s="34"/>
      <c r="M336" s="34"/>
    </row>
    <row r="337" spans="1:13" s="39" customFormat="1" ht="12" customHeight="1" x14ac:dyDescent="0.25">
      <c r="A337" s="34"/>
      <c r="B337" s="34"/>
      <c r="C337" s="34"/>
      <c r="D337" s="37"/>
      <c r="E337" s="82"/>
      <c r="F337" s="34"/>
      <c r="G337" s="34"/>
      <c r="H337" s="34"/>
      <c r="I337" s="34"/>
      <c r="J337" s="34"/>
      <c r="K337" s="34"/>
      <c r="L337" s="34"/>
      <c r="M337" s="34"/>
    </row>
    <row r="338" spans="1:13" s="39" customFormat="1" ht="12" customHeight="1" x14ac:dyDescent="0.25">
      <c r="A338" s="34"/>
      <c r="B338" s="34"/>
      <c r="C338" s="34"/>
      <c r="D338" s="37"/>
      <c r="E338" s="82"/>
      <c r="F338" s="34"/>
      <c r="G338" s="34"/>
      <c r="H338" s="34"/>
      <c r="I338" s="34"/>
      <c r="J338" s="34"/>
      <c r="K338" s="34"/>
      <c r="L338" s="34"/>
      <c r="M338" s="34"/>
    </row>
    <row r="339" spans="1:13" s="39" customFormat="1" x14ac:dyDescent="0.25">
      <c r="A339" s="34"/>
      <c r="B339" s="34"/>
      <c r="C339" s="34"/>
      <c r="D339" s="37"/>
      <c r="E339" s="82"/>
      <c r="F339" s="34"/>
      <c r="G339" s="34"/>
      <c r="H339" s="34"/>
      <c r="I339" s="34"/>
      <c r="J339" s="34"/>
      <c r="K339" s="34"/>
      <c r="L339" s="34"/>
      <c r="M339" s="34"/>
    </row>
    <row r="340" spans="1:13" s="39" customFormat="1" ht="12" customHeight="1" x14ac:dyDescent="0.25">
      <c r="A340" s="34"/>
      <c r="B340" s="34"/>
      <c r="C340" s="34"/>
      <c r="D340" s="37"/>
      <c r="E340" s="82"/>
      <c r="F340" s="34"/>
      <c r="G340" s="34"/>
      <c r="H340" s="34"/>
      <c r="I340" s="34"/>
      <c r="J340" s="34"/>
      <c r="K340" s="34"/>
      <c r="L340" s="34"/>
      <c r="M340" s="34"/>
    </row>
    <row r="341" spans="1:13" s="39" customFormat="1" ht="12" customHeight="1" x14ac:dyDescent="0.25">
      <c r="A341" s="34"/>
      <c r="B341" s="34"/>
      <c r="C341" s="34"/>
      <c r="D341" s="37"/>
      <c r="E341" s="82"/>
      <c r="F341" s="34"/>
      <c r="G341" s="34"/>
      <c r="H341" s="34"/>
      <c r="I341" s="34"/>
      <c r="J341" s="34"/>
      <c r="K341" s="34"/>
      <c r="L341" s="34"/>
      <c r="M341" s="34"/>
    </row>
    <row r="342" spans="1:13" s="39" customFormat="1" ht="12" customHeight="1" x14ac:dyDescent="0.25">
      <c r="A342" s="34"/>
      <c r="B342" s="34"/>
      <c r="C342" s="34"/>
      <c r="D342" s="37"/>
      <c r="E342" s="82"/>
      <c r="F342" s="34"/>
      <c r="G342" s="34"/>
      <c r="H342" s="34"/>
      <c r="I342" s="34"/>
      <c r="J342" s="34"/>
      <c r="K342" s="34"/>
      <c r="L342" s="34"/>
      <c r="M342" s="34"/>
    </row>
    <row r="343" spans="1:13" s="39" customFormat="1" ht="12" customHeight="1" x14ac:dyDescent="0.25">
      <c r="A343" s="34"/>
      <c r="B343" s="34"/>
      <c r="C343" s="34"/>
      <c r="D343" s="37"/>
      <c r="E343" s="82"/>
      <c r="F343" s="34"/>
      <c r="G343" s="34"/>
      <c r="H343" s="34"/>
      <c r="I343" s="34"/>
      <c r="J343" s="34"/>
      <c r="K343" s="34"/>
      <c r="L343" s="34"/>
      <c r="M343" s="34"/>
    </row>
    <row r="344" spans="1:13" s="39" customFormat="1" ht="12" customHeight="1" x14ac:dyDescent="0.25">
      <c r="A344" s="34"/>
      <c r="B344" s="34"/>
      <c r="C344" s="34"/>
      <c r="D344" s="37"/>
      <c r="E344" s="82"/>
      <c r="F344" s="34"/>
      <c r="G344" s="34"/>
      <c r="H344" s="34"/>
      <c r="I344" s="34"/>
      <c r="J344" s="34"/>
      <c r="K344" s="34"/>
      <c r="L344" s="34"/>
      <c r="M344" s="34"/>
    </row>
    <row r="345" spans="1:13" s="39" customFormat="1" ht="12" customHeight="1" x14ac:dyDescent="0.25">
      <c r="A345" s="34"/>
      <c r="B345" s="34"/>
      <c r="C345" s="34"/>
      <c r="D345" s="37"/>
      <c r="E345" s="82"/>
      <c r="F345" s="34"/>
      <c r="G345" s="34"/>
      <c r="H345" s="34"/>
      <c r="I345" s="34"/>
      <c r="J345" s="34"/>
      <c r="K345" s="34"/>
      <c r="L345" s="34"/>
      <c r="M345" s="34"/>
    </row>
    <row r="346" spans="1:13" s="39" customFormat="1" ht="12" customHeight="1" x14ac:dyDescent="0.25">
      <c r="A346" s="34"/>
      <c r="B346" s="34"/>
      <c r="C346" s="34"/>
      <c r="D346" s="37"/>
      <c r="E346" s="82"/>
      <c r="F346" s="34"/>
      <c r="G346" s="34"/>
      <c r="H346" s="34"/>
      <c r="I346" s="34"/>
      <c r="J346" s="34"/>
      <c r="K346" s="34"/>
      <c r="L346" s="34"/>
      <c r="M346" s="34"/>
    </row>
    <row r="347" spans="1:13" s="39" customFormat="1" ht="12" customHeight="1" x14ac:dyDescent="0.25">
      <c r="A347" s="34"/>
      <c r="B347" s="34"/>
      <c r="C347" s="34"/>
      <c r="D347" s="37"/>
      <c r="E347" s="82"/>
      <c r="F347" s="34"/>
      <c r="G347" s="34"/>
      <c r="H347" s="34"/>
      <c r="I347" s="34"/>
      <c r="J347" s="34"/>
      <c r="K347" s="34"/>
      <c r="L347" s="34"/>
      <c r="M347" s="34"/>
    </row>
    <row r="348" spans="1:13" s="39" customFormat="1" ht="12" customHeight="1" x14ac:dyDescent="0.25">
      <c r="A348" s="34"/>
      <c r="B348" s="34"/>
      <c r="C348" s="34"/>
      <c r="D348" s="37"/>
      <c r="E348" s="82"/>
      <c r="F348" s="34"/>
      <c r="G348" s="34"/>
      <c r="H348" s="34"/>
      <c r="I348" s="34"/>
      <c r="J348" s="34"/>
      <c r="K348" s="34"/>
      <c r="L348" s="34"/>
      <c r="M348" s="34"/>
    </row>
    <row r="349" spans="1:13" s="39" customFormat="1" x14ac:dyDescent="0.25">
      <c r="A349" s="34"/>
      <c r="B349" s="34"/>
      <c r="C349" s="34"/>
      <c r="D349" s="37"/>
      <c r="E349" s="82"/>
      <c r="F349" s="34"/>
      <c r="G349" s="34"/>
      <c r="H349" s="34"/>
      <c r="I349" s="34"/>
      <c r="J349" s="34"/>
      <c r="K349" s="34"/>
      <c r="L349" s="34"/>
      <c r="M349" s="34"/>
    </row>
    <row r="350" spans="1:13" s="39" customFormat="1" ht="12" customHeight="1" x14ac:dyDescent="0.25">
      <c r="A350" s="34"/>
      <c r="B350" s="34"/>
      <c r="C350" s="34"/>
      <c r="D350" s="37"/>
      <c r="E350" s="82"/>
      <c r="F350" s="34"/>
      <c r="G350" s="34"/>
      <c r="H350" s="34"/>
      <c r="I350" s="34"/>
      <c r="J350" s="34"/>
      <c r="K350" s="34"/>
      <c r="L350" s="34"/>
      <c r="M350" s="34"/>
    </row>
    <row r="351" spans="1:13" s="39" customFormat="1" ht="12" customHeight="1" x14ac:dyDescent="0.25">
      <c r="A351" s="34"/>
      <c r="B351" s="34"/>
      <c r="C351" s="34"/>
      <c r="D351" s="37"/>
      <c r="E351" s="82"/>
      <c r="F351" s="34"/>
      <c r="G351" s="34"/>
      <c r="H351" s="34"/>
      <c r="I351" s="34"/>
      <c r="J351" s="34"/>
      <c r="K351" s="34"/>
      <c r="L351" s="34"/>
      <c r="M351" s="34"/>
    </row>
    <row r="352" spans="1:13" s="39" customFormat="1" ht="12" customHeight="1" x14ac:dyDescent="0.25">
      <c r="A352" s="34"/>
      <c r="B352" s="34"/>
      <c r="C352" s="34"/>
      <c r="D352" s="37"/>
      <c r="E352" s="82"/>
      <c r="F352" s="34"/>
      <c r="G352" s="34"/>
      <c r="H352" s="34"/>
      <c r="I352" s="34"/>
      <c r="J352" s="34"/>
      <c r="K352" s="34"/>
      <c r="L352" s="34"/>
      <c r="M352" s="34"/>
    </row>
    <row r="353" spans="1:13" s="39" customFormat="1" ht="12" customHeight="1" x14ac:dyDescent="0.25">
      <c r="A353" s="34"/>
      <c r="B353" s="34"/>
      <c r="C353" s="34"/>
      <c r="D353" s="37"/>
      <c r="E353" s="82"/>
      <c r="F353" s="34"/>
      <c r="G353" s="34"/>
      <c r="H353" s="34"/>
      <c r="I353" s="34"/>
      <c r="J353" s="34"/>
      <c r="K353" s="34"/>
      <c r="L353" s="34"/>
      <c r="M353" s="34"/>
    </row>
    <row r="354" spans="1:13" s="39" customFormat="1" ht="12" customHeight="1" x14ac:dyDescent="0.25">
      <c r="A354" s="34"/>
      <c r="B354" s="34"/>
      <c r="C354" s="34"/>
      <c r="D354" s="37"/>
      <c r="E354" s="82"/>
      <c r="F354" s="34"/>
      <c r="G354" s="34"/>
      <c r="H354" s="34"/>
      <c r="I354" s="34"/>
      <c r="J354" s="34"/>
      <c r="K354" s="34"/>
      <c r="L354" s="34"/>
      <c r="M354" s="34"/>
    </row>
    <row r="355" spans="1:13" s="39" customFormat="1" ht="12" customHeight="1" x14ac:dyDescent="0.25">
      <c r="A355" s="34"/>
      <c r="B355" s="34"/>
      <c r="C355" s="34"/>
      <c r="D355" s="37"/>
      <c r="E355" s="82"/>
      <c r="F355" s="34"/>
      <c r="G355" s="34"/>
      <c r="H355" s="34"/>
      <c r="I355" s="34"/>
      <c r="J355" s="34"/>
      <c r="K355" s="34"/>
      <c r="L355" s="34"/>
      <c r="M355" s="34"/>
    </row>
    <row r="356" spans="1:13" s="39" customFormat="1" ht="12" customHeight="1" x14ac:dyDescent="0.25">
      <c r="A356" s="34"/>
      <c r="B356" s="34"/>
      <c r="C356" s="34"/>
      <c r="D356" s="37"/>
      <c r="E356" s="82"/>
      <c r="F356" s="34"/>
      <c r="G356" s="34"/>
      <c r="H356" s="34"/>
      <c r="I356" s="34"/>
      <c r="J356" s="34"/>
      <c r="K356" s="34"/>
      <c r="L356" s="34"/>
      <c r="M356" s="34"/>
    </row>
    <row r="357" spans="1:13" s="39" customFormat="1" ht="12" customHeight="1" x14ac:dyDescent="0.25">
      <c r="A357" s="34"/>
      <c r="B357" s="34"/>
      <c r="C357" s="34"/>
      <c r="D357" s="37"/>
      <c r="E357" s="82"/>
      <c r="F357" s="34"/>
      <c r="G357" s="34"/>
      <c r="H357" s="34"/>
      <c r="I357" s="34"/>
      <c r="J357" s="34"/>
      <c r="K357" s="34"/>
      <c r="L357" s="34"/>
      <c r="M357" s="34"/>
    </row>
    <row r="358" spans="1:13" s="39" customFormat="1" ht="12" customHeight="1" x14ac:dyDescent="0.25">
      <c r="A358" s="34"/>
      <c r="B358" s="34"/>
      <c r="C358" s="34"/>
      <c r="D358" s="37"/>
      <c r="E358" s="82"/>
      <c r="F358" s="34"/>
      <c r="G358" s="34"/>
      <c r="H358" s="34"/>
      <c r="I358" s="34"/>
      <c r="J358" s="34"/>
      <c r="K358" s="34"/>
      <c r="L358" s="34"/>
      <c r="M358" s="34"/>
    </row>
    <row r="359" spans="1:13" s="39" customFormat="1" x14ac:dyDescent="0.25">
      <c r="A359" s="34"/>
      <c r="B359" s="34"/>
      <c r="C359" s="34"/>
      <c r="D359" s="37"/>
      <c r="E359" s="82"/>
      <c r="F359" s="34"/>
      <c r="G359" s="34"/>
      <c r="H359" s="34"/>
      <c r="I359" s="34"/>
      <c r="J359" s="34"/>
      <c r="K359" s="34"/>
      <c r="L359" s="34"/>
      <c r="M359" s="34"/>
    </row>
    <row r="360" spans="1:13" s="39" customFormat="1" ht="12" customHeight="1" x14ac:dyDescent="0.25">
      <c r="A360" s="34"/>
      <c r="B360" s="34"/>
      <c r="C360" s="34"/>
      <c r="D360" s="37"/>
      <c r="E360" s="82"/>
      <c r="F360" s="34"/>
      <c r="G360" s="34"/>
      <c r="H360" s="34"/>
      <c r="I360" s="34"/>
      <c r="J360" s="34"/>
      <c r="K360" s="34"/>
      <c r="L360" s="34"/>
      <c r="M360" s="34"/>
    </row>
    <row r="361" spans="1:13" s="39" customFormat="1" ht="12" customHeight="1" x14ac:dyDescent="0.25">
      <c r="A361" s="34"/>
      <c r="B361" s="34"/>
      <c r="C361" s="34"/>
      <c r="D361" s="37"/>
      <c r="E361" s="82"/>
      <c r="F361" s="34"/>
      <c r="G361" s="34"/>
      <c r="H361" s="34"/>
      <c r="I361" s="34"/>
      <c r="J361" s="34"/>
      <c r="K361" s="34"/>
      <c r="L361" s="34"/>
      <c r="M361" s="34"/>
    </row>
    <row r="362" spans="1:13" s="39" customFormat="1" x14ac:dyDescent="0.25">
      <c r="A362" s="34"/>
      <c r="B362" s="34"/>
      <c r="C362" s="34"/>
      <c r="D362" s="37"/>
      <c r="E362" s="82"/>
      <c r="F362" s="34"/>
      <c r="G362" s="34"/>
      <c r="H362" s="34"/>
      <c r="I362" s="34"/>
      <c r="J362" s="34"/>
      <c r="K362" s="34"/>
      <c r="L362" s="34"/>
      <c r="M362" s="34"/>
    </row>
    <row r="363" spans="1:13" s="39" customFormat="1" ht="12" customHeight="1" x14ac:dyDescent="0.25">
      <c r="A363" s="34"/>
      <c r="B363" s="34"/>
      <c r="C363" s="34"/>
      <c r="D363" s="37"/>
      <c r="E363" s="82"/>
      <c r="F363" s="34"/>
      <c r="G363" s="34"/>
      <c r="H363" s="34"/>
      <c r="I363" s="34"/>
      <c r="J363" s="34"/>
      <c r="K363" s="34"/>
      <c r="L363" s="34"/>
      <c r="M363" s="34"/>
    </row>
    <row r="364" spans="1:13" s="39" customFormat="1" ht="12" customHeight="1" x14ac:dyDescent="0.25">
      <c r="A364" s="34"/>
      <c r="B364" s="34"/>
      <c r="C364" s="34"/>
      <c r="D364" s="37"/>
      <c r="E364" s="82"/>
      <c r="F364" s="34"/>
      <c r="G364" s="34"/>
      <c r="H364" s="34"/>
      <c r="I364" s="34"/>
      <c r="J364" s="34"/>
      <c r="K364" s="34"/>
      <c r="L364" s="34"/>
      <c r="M364" s="34"/>
    </row>
    <row r="365" spans="1:13" s="39" customFormat="1" ht="12" customHeight="1" x14ac:dyDescent="0.25">
      <c r="A365" s="34"/>
      <c r="B365" s="34"/>
      <c r="C365" s="34"/>
      <c r="D365" s="37"/>
      <c r="E365" s="82"/>
      <c r="F365" s="34"/>
      <c r="G365" s="34"/>
      <c r="H365" s="34"/>
      <c r="I365" s="34"/>
      <c r="J365" s="34"/>
      <c r="K365" s="34"/>
      <c r="L365" s="34"/>
      <c r="M365" s="34"/>
    </row>
    <row r="366" spans="1:13" x14ac:dyDescent="0.25">
      <c r="A366" s="83"/>
      <c r="B366" s="7"/>
      <c r="C366" s="7"/>
      <c r="D366" s="16"/>
      <c r="E366" s="82"/>
      <c r="F366" s="34"/>
      <c r="G366" s="34"/>
      <c r="H366" s="34"/>
      <c r="I366" s="7"/>
      <c r="J366" s="7"/>
      <c r="K366" s="7"/>
      <c r="L366" s="7"/>
      <c r="M366" s="7"/>
    </row>
    <row r="367" spans="1:13" s="39" customFormat="1" x14ac:dyDescent="0.25">
      <c r="A367" s="34"/>
      <c r="B367" s="34"/>
      <c r="C367" s="34"/>
      <c r="D367" s="63"/>
      <c r="E367" s="82"/>
      <c r="F367" s="34"/>
      <c r="G367" s="34"/>
      <c r="H367" s="34"/>
      <c r="I367" s="34"/>
      <c r="J367" s="34"/>
      <c r="K367" s="34"/>
      <c r="L367" s="34"/>
      <c r="M367" s="34"/>
    </row>
    <row r="368" spans="1:13" s="39" customFormat="1" ht="12" customHeight="1" x14ac:dyDescent="0.25">
      <c r="A368" s="34"/>
      <c r="B368" s="34"/>
      <c r="C368" s="34"/>
      <c r="D368" s="37"/>
      <c r="E368" s="82"/>
      <c r="F368" s="34"/>
      <c r="G368" s="34"/>
      <c r="H368" s="34"/>
      <c r="I368" s="34"/>
      <c r="J368" s="34"/>
      <c r="K368" s="34"/>
      <c r="L368" s="34"/>
      <c r="M368" s="34"/>
    </row>
    <row r="369" spans="1:13" s="39" customFormat="1" ht="12" customHeight="1" x14ac:dyDescent="0.25">
      <c r="A369" s="34"/>
      <c r="B369" s="34"/>
      <c r="C369" s="34"/>
      <c r="D369" s="37"/>
      <c r="E369" s="82"/>
      <c r="F369" s="34"/>
      <c r="G369" s="34"/>
      <c r="H369" s="34"/>
      <c r="I369" s="34"/>
      <c r="J369" s="34"/>
      <c r="K369" s="34"/>
      <c r="L369" s="34"/>
      <c r="M369" s="34"/>
    </row>
    <row r="370" spans="1:13" s="39" customFormat="1" ht="12" customHeight="1" x14ac:dyDescent="0.25">
      <c r="A370" s="34"/>
      <c r="B370" s="34"/>
      <c r="C370" s="34"/>
      <c r="D370" s="37"/>
      <c r="E370" s="82"/>
      <c r="F370" s="34"/>
      <c r="G370" s="34"/>
      <c r="H370" s="34"/>
      <c r="I370" s="34"/>
      <c r="J370" s="34"/>
      <c r="K370" s="34"/>
      <c r="L370" s="34"/>
      <c r="M370" s="34"/>
    </row>
    <row r="371" spans="1:13" s="39" customFormat="1" ht="12" customHeight="1" x14ac:dyDescent="0.25">
      <c r="A371" s="34"/>
      <c r="B371" s="34"/>
      <c r="C371" s="34"/>
      <c r="D371" s="37"/>
      <c r="E371" s="82"/>
      <c r="F371" s="34"/>
      <c r="G371" s="34"/>
      <c r="H371" s="34"/>
      <c r="I371" s="34"/>
      <c r="J371" s="34"/>
      <c r="K371" s="34"/>
      <c r="L371" s="34"/>
      <c r="M371" s="34"/>
    </row>
    <row r="372" spans="1:13" s="39" customFormat="1" ht="12" customHeight="1" x14ac:dyDescent="0.25">
      <c r="A372" s="34"/>
      <c r="B372" s="34"/>
      <c r="C372" s="34"/>
      <c r="D372" s="37"/>
      <c r="E372" s="82"/>
      <c r="F372" s="34"/>
      <c r="G372" s="34"/>
      <c r="H372" s="34"/>
      <c r="I372" s="34"/>
      <c r="J372" s="34"/>
      <c r="K372" s="34"/>
      <c r="L372" s="34"/>
      <c r="M372" s="34"/>
    </row>
    <row r="373" spans="1:13" s="39" customFormat="1" ht="12" customHeight="1" x14ac:dyDescent="0.25">
      <c r="A373" s="34"/>
      <c r="B373" s="34"/>
      <c r="C373" s="34"/>
      <c r="D373" s="37"/>
      <c r="E373" s="82"/>
      <c r="F373" s="34"/>
      <c r="G373" s="34"/>
      <c r="H373" s="34"/>
      <c r="I373" s="34"/>
      <c r="J373" s="34"/>
      <c r="K373" s="34"/>
      <c r="L373" s="34"/>
      <c r="M373" s="34"/>
    </row>
    <row r="374" spans="1:13" s="39" customFormat="1" x14ac:dyDescent="0.25">
      <c r="A374" s="34"/>
      <c r="B374" s="34"/>
      <c r="C374" s="34"/>
      <c r="D374" s="37"/>
      <c r="E374" s="82"/>
      <c r="F374" s="34"/>
      <c r="G374" s="34"/>
      <c r="H374" s="34"/>
      <c r="I374" s="34"/>
      <c r="J374" s="34"/>
      <c r="K374" s="34"/>
      <c r="L374" s="34"/>
      <c r="M374" s="34"/>
    </row>
    <row r="375" spans="1:13" s="39" customFormat="1" ht="12" customHeight="1" x14ac:dyDescent="0.25">
      <c r="A375" s="34"/>
      <c r="B375" s="34"/>
      <c r="C375" s="34"/>
      <c r="D375" s="37"/>
      <c r="E375" s="82"/>
      <c r="F375" s="34"/>
      <c r="G375" s="34"/>
      <c r="H375" s="34"/>
      <c r="I375" s="34"/>
      <c r="J375" s="34"/>
      <c r="K375" s="34"/>
      <c r="L375" s="34"/>
      <c r="M375" s="34"/>
    </row>
    <row r="376" spans="1:13" s="39" customFormat="1" ht="12" customHeight="1" x14ac:dyDescent="0.25">
      <c r="A376" s="34"/>
      <c r="B376" s="34"/>
      <c r="C376" s="34"/>
      <c r="D376" s="37"/>
      <c r="E376" s="82"/>
      <c r="F376" s="34"/>
      <c r="G376" s="34"/>
      <c r="H376" s="34"/>
      <c r="I376" s="34"/>
      <c r="J376" s="34"/>
      <c r="K376" s="34"/>
      <c r="L376" s="34"/>
      <c r="M376" s="34"/>
    </row>
    <row r="377" spans="1:13" s="39" customFormat="1" ht="12" customHeight="1" x14ac:dyDescent="0.25">
      <c r="A377" s="34"/>
      <c r="B377" s="34"/>
      <c r="C377" s="34"/>
      <c r="D377" s="37"/>
      <c r="E377" s="82"/>
      <c r="F377" s="34"/>
      <c r="G377" s="34"/>
      <c r="H377" s="34"/>
      <c r="I377" s="34"/>
      <c r="J377" s="34"/>
      <c r="K377" s="34"/>
      <c r="L377" s="34"/>
      <c r="M377" s="34"/>
    </row>
    <row r="378" spans="1:13" s="39" customFormat="1" ht="12" customHeight="1" x14ac:dyDescent="0.25">
      <c r="A378" s="34"/>
      <c r="B378" s="34"/>
      <c r="C378" s="34"/>
      <c r="D378" s="37"/>
      <c r="E378" s="82"/>
      <c r="F378" s="34"/>
      <c r="G378" s="34"/>
      <c r="H378" s="34"/>
      <c r="I378" s="34"/>
      <c r="J378" s="34"/>
      <c r="K378" s="34"/>
      <c r="L378" s="34"/>
      <c r="M378" s="34"/>
    </row>
    <row r="379" spans="1:13" s="39" customFormat="1" ht="12" customHeight="1" x14ac:dyDescent="0.25">
      <c r="A379" s="34"/>
      <c r="B379" s="34"/>
      <c r="C379" s="34"/>
      <c r="D379" s="37"/>
      <c r="E379" s="82"/>
      <c r="F379" s="34"/>
      <c r="G379" s="34"/>
      <c r="H379" s="34"/>
      <c r="I379" s="34"/>
      <c r="J379" s="34"/>
      <c r="K379" s="34"/>
      <c r="L379" s="34"/>
      <c r="M379" s="34"/>
    </row>
    <row r="380" spans="1:13" s="39" customFormat="1" x14ac:dyDescent="0.25">
      <c r="A380" s="34"/>
      <c r="B380" s="34"/>
      <c r="C380" s="34"/>
      <c r="D380" s="37"/>
      <c r="E380" s="82"/>
      <c r="F380" s="34"/>
      <c r="G380" s="34"/>
      <c r="H380" s="34"/>
      <c r="I380" s="34"/>
      <c r="J380" s="34"/>
      <c r="K380" s="34"/>
      <c r="L380" s="34"/>
      <c r="M380" s="34"/>
    </row>
    <row r="381" spans="1:13" s="39" customFormat="1" ht="12" customHeight="1" x14ac:dyDescent="0.25">
      <c r="A381" s="34"/>
      <c r="B381" s="34"/>
      <c r="C381" s="34"/>
      <c r="D381" s="37"/>
      <c r="E381" s="82"/>
      <c r="F381" s="34"/>
      <c r="G381" s="34"/>
      <c r="H381" s="34"/>
      <c r="I381" s="34"/>
      <c r="J381" s="34"/>
      <c r="K381" s="34"/>
      <c r="L381" s="34"/>
      <c r="M381" s="34"/>
    </row>
    <row r="382" spans="1:13" s="39" customFormat="1" ht="12" customHeight="1" x14ac:dyDescent="0.25">
      <c r="A382" s="34"/>
      <c r="B382" s="34"/>
      <c r="C382" s="34"/>
      <c r="D382" s="37"/>
      <c r="E382" s="82"/>
      <c r="F382" s="34"/>
      <c r="G382" s="34"/>
      <c r="H382" s="34"/>
      <c r="I382" s="34"/>
      <c r="J382" s="34"/>
      <c r="K382" s="34"/>
      <c r="L382" s="34"/>
      <c r="M382" s="34"/>
    </row>
    <row r="383" spans="1:13" s="39" customFormat="1" ht="12" customHeight="1" x14ac:dyDescent="0.25">
      <c r="A383" s="34"/>
      <c r="B383" s="34"/>
      <c r="C383" s="34"/>
      <c r="D383" s="37"/>
      <c r="E383" s="82"/>
      <c r="F383" s="34"/>
      <c r="G383" s="34"/>
      <c r="H383" s="34"/>
      <c r="I383" s="34"/>
      <c r="J383" s="34"/>
      <c r="K383" s="34"/>
      <c r="L383" s="34"/>
      <c r="M383" s="34"/>
    </row>
    <row r="384" spans="1:13" x14ac:dyDescent="0.25">
      <c r="A384" s="83"/>
      <c r="B384" s="7"/>
      <c r="C384" s="7"/>
      <c r="D384" s="16"/>
      <c r="E384" s="82"/>
      <c r="F384" s="34"/>
      <c r="G384" s="34"/>
      <c r="H384" s="34"/>
      <c r="I384" s="7"/>
      <c r="J384" s="7"/>
      <c r="K384" s="7"/>
      <c r="L384" s="7"/>
      <c r="M384" s="7"/>
    </row>
    <row r="385" spans="1:13" s="39" customFormat="1" x14ac:dyDescent="0.25">
      <c r="A385" s="34"/>
      <c r="B385" s="34"/>
      <c r="C385" s="34"/>
      <c r="D385" s="37"/>
      <c r="E385" s="82"/>
      <c r="F385" s="34"/>
      <c r="G385" s="34"/>
      <c r="H385" s="34"/>
      <c r="I385" s="34"/>
      <c r="J385" s="34"/>
      <c r="K385" s="34"/>
      <c r="L385" s="34"/>
      <c r="M385" s="34"/>
    </row>
    <row r="386" spans="1:13" s="39" customFormat="1" ht="12" customHeight="1" x14ac:dyDescent="0.25">
      <c r="A386" s="34"/>
      <c r="B386" s="34"/>
      <c r="C386" s="34"/>
      <c r="D386" s="37"/>
      <c r="E386" s="82"/>
      <c r="F386" s="34"/>
      <c r="G386" s="34"/>
      <c r="H386" s="34"/>
      <c r="I386" s="34"/>
      <c r="J386" s="34"/>
      <c r="K386" s="34"/>
      <c r="L386" s="34"/>
      <c r="M386" s="34"/>
    </row>
    <row r="387" spans="1:13" s="39" customFormat="1" ht="12" customHeight="1" x14ac:dyDescent="0.25">
      <c r="A387" s="34"/>
      <c r="B387" s="34"/>
      <c r="C387" s="34"/>
      <c r="D387" s="37"/>
      <c r="E387" s="82"/>
      <c r="F387" s="34"/>
      <c r="G387" s="34"/>
      <c r="H387" s="34"/>
      <c r="I387" s="34"/>
      <c r="J387" s="34"/>
      <c r="K387" s="34"/>
      <c r="L387" s="34"/>
      <c r="M387" s="34"/>
    </row>
    <row r="388" spans="1:13" s="39" customFormat="1" ht="12" customHeight="1" x14ac:dyDescent="0.25">
      <c r="A388" s="34"/>
      <c r="B388" s="34"/>
      <c r="C388" s="34"/>
      <c r="D388" s="37"/>
      <c r="E388" s="82"/>
      <c r="F388" s="34"/>
      <c r="G388" s="34"/>
      <c r="H388" s="34"/>
      <c r="I388" s="34"/>
      <c r="J388" s="34"/>
      <c r="K388" s="34"/>
      <c r="L388" s="34"/>
      <c r="M388" s="34"/>
    </row>
    <row r="389" spans="1:13" s="39" customFormat="1" ht="12" customHeight="1" x14ac:dyDescent="0.25">
      <c r="A389" s="34"/>
      <c r="B389" s="34"/>
      <c r="C389" s="34"/>
      <c r="D389" s="37"/>
      <c r="E389" s="82"/>
      <c r="F389" s="34"/>
      <c r="G389" s="34"/>
      <c r="H389" s="34"/>
      <c r="I389" s="34"/>
      <c r="J389" s="34"/>
      <c r="K389" s="34"/>
      <c r="L389" s="34"/>
      <c r="M389" s="34"/>
    </row>
    <row r="390" spans="1:13" s="39" customFormat="1" ht="12" customHeight="1" x14ac:dyDescent="0.25">
      <c r="A390" s="34"/>
      <c r="B390" s="34"/>
      <c r="C390" s="34"/>
      <c r="D390" s="37"/>
      <c r="E390" s="82"/>
      <c r="F390" s="34"/>
      <c r="G390" s="34"/>
      <c r="H390" s="34"/>
      <c r="I390" s="34"/>
      <c r="J390" s="34"/>
      <c r="K390" s="34"/>
      <c r="L390" s="34"/>
      <c r="M390" s="34"/>
    </row>
    <row r="391" spans="1:13" s="39" customFormat="1" ht="12" customHeight="1" x14ac:dyDescent="0.25">
      <c r="A391" s="34"/>
      <c r="B391" s="34"/>
      <c r="C391" s="34"/>
      <c r="D391" s="37"/>
      <c r="E391" s="82"/>
      <c r="F391" s="34"/>
      <c r="G391" s="34"/>
      <c r="H391" s="34"/>
      <c r="I391" s="34"/>
      <c r="J391" s="34"/>
      <c r="K391" s="34"/>
      <c r="L391" s="34"/>
      <c r="M391" s="34"/>
    </row>
    <row r="392" spans="1:13" s="39" customFormat="1" ht="12" customHeight="1" x14ac:dyDescent="0.2">
      <c r="A392" s="34"/>
      <c r="B392" s="34"/>
      <c r="C392" s="34"/>
      <c r="D392" s="37"/>
      <c r="E392" s="84"/>
      <c r="F392" s="34"/>
      <c r="G392" s="34"/>
      <c r="H392" s="34"/>
      <c r="I392" s="34"/>
      <c r="J392" s="34"/>
      <c r="K392" s="34"/>
      <c r="L392" s="34"/>
      <c r="M392" s="34"/>
    </row>
    <row r="393" spans="1:13" s="39" customFormat="1" ht="12" customHeight="1" x14ac:dyDescent="0.2">
      <c r="A393" s="34"/>
      <c r="B393" s="34"/>
      <c r="C393" s="34"/>
      <c r="D393" s="37"/>
      <c r="E393" s="84"/>
      <c r="F393" s="34"/>
      <c r="G393" s="34"/>
      <c r="H393" s="34"/>
      <c r="I393" s="34"/>
      <c r="J393" s="34"/>
      <c r="K393" s="34"/>
      <c r="L393" s="34"/>
      <c r="M393" s="34"/>
    </row>
    <row r="394" spans="1:13" s="39" customFormat="1" ht="12" x14ac:dyDescent="0.2">
      <c r="A394" s="34"/>
      <c r="B394" s="34"/>
      <c r="C394" s="34"/>
      <c r="D394" s="37"/>
      <c r="E394" s="84"/>
      <c r="F394" s="34"/>
      <c r="G394" s="34"/>
      <c r="H394" s="34"/>
      <c r="I394" s="34"/>
      <c r="J394" s="34"/>
      <c r="K394" s="34"/>
      <c r="L394" s="34"/>
      <c r="M394" s="34"/>
    </row>
    <row r="395" spans="1:13" s="39" customFormat="1" ht="12" customHeight="1" x14ac:dyDescent="0.2">
      <c r="A395" s="34"/>
      <c r="B395" s="34"/>
      <c r="C395" s="34"/>
      <c r="D395" s="37"/>
      <c r="E395" s="84"/>
      <c r="F395" s="34"/>
      <c r="G395" s="34"/>
      <c r="H395" s="34"/>
      <c r="I395" s="34"/>
      <c r="J395" s="34"/>
      <c r="K395" s="34"/>
      <c r="L395" s="34"/>
      <c r="M395" s="34"/>
    </row>
    <row r="396" spans="1:13" s="39" customFormat="1" ht="12" customHeight="1" x14ac:dyDescent="0.2">
      <c r="A396" s="34"/>
      <c r="B396" s="34"/>
      <c r="C396" s="34"/>
      <c r="D396" s="37"/>
      <c r="E396" s="84"/>
      <c r="F396" s="34"/>
      <c r="G396" s="34"/>
      <c r="H396" s="34"/>
      <c r="I396" s="34"/>
      <c r="J396" s="34"/>
      <c r="K396" s="34"/>
      <c r="L396" s="34"/>
      <c r="M396" s="34"/>
    </row>
    <row r="397" spans="1:13" s="39" customFormat="1" ht="12" customHeight="1" x14ac:dyDescent="0.2">
      <c r="A397" s="34"/>
      <c r="B397" s="34"/>
      <c r="C397" s="34"/>
      <c r="D397" s="37"/>
      <c r="E397" s="84"/>
      <c r="F397" s="34"/>
      <c r="G397" s="34"/>
      <c r="H397" s="34"/>
      <c r="I397" s="34"/>
      <c r="J397" s="34"/>
      <c r="K397" s="34"/>
      <c r="L397" s="34"/>
      <c r="M397" s="34"/>
    </row>
    <row r="398" spans="1:13" s="39" customFormat="1" ht="12" customHeight="1" x14ac:dyDescent="0.2">
      <c r="A398" s="34"/>
      <c r="B398" s="34"/>
      <c r="C398" s="34"/>
      <c r="D398" s="37"/>
      <c r="E398" s="84"/>
      <c r="F398" s="34"/>
      <c r="G398" s="34"/>
      <c r="H398" s="34"/>
      <c r="I398" s="34"/>
      <c r="J398" s="34"/>
      <c r="K398" s="34"/>
      <c r="L398" s="34"/>
      <c r="M398" s="34"/>
    </row>
    <row r="399" spans="1:13" s="39" customFormat="1" ht="12" customHeight="1" x14ac:dyDescent="0.2">
      <c r="A399" s="34"/>
      <c r="B399" s="34"/>
      <c r="C399" s="34"/>
      <c r="D399" s="37"/>
      <c r="E399" s="84"/>
      <c r="F399" s="34"/>
      <c r="G399" s="34"/>
      <c r="H399" s="34"/>
      <c r="I399" s="34"/>
      <c r="J399" s="34"/>
      <c r="K399" s="34"/>
      <c r="L399" s="34"/>
      <c r="M399" s="34"/>
    </row>
    <row r="400" spans="1:13" s="39" customFormat="1" ht="12" customHeight="1" x14ac:dyDescent="0.2">
      <c r="A400" s="34"/>
      <c r="B400" s="34"/>
      <c r="C400" s="34"/>
      <c r="D400" s="37"/>
      <c r="E400" s="84"/>
      <c r="F400" s="34"/>
      <c r="G400" s="34"/>
      <c r="H400" s="34"/>
      <c r="I400" s="34"/>
      <c r="J400" s="34"/>
      <c r="K400" s="34"/>
      <c r="L400" s="34"/>
      <c r="M400" s="34"/>
    </row>
    <row r="401" spans="1:13" s="39" customFormat="1" ht="12" customHeight="1" x14ac:dyDescent="0.2">
      <c r="A401" s="34"/>
      <c r="B401" s="34"/>
      <c r="C401" s="34"/>
      <c r="D401" s="37"/>
      <c r="E401" s="84"/>
      <c r="F401" s="34"/>
      <c r="G401" s="34"/>
      <c r="H401" s="34"/>
      <c r="I401" s="34"/>
      <c r="J401" s="34"/>
      <c r="K401" s="34"/>
      <c r="L401" s="34"/>
      <c r="M401" s="34"/>
    </row>
    <row r="402" spans="1:13" s="39" customFormat="1" ht="12" customHeight="1" x14ac:dyDescent="0.2">
      <c r="A402" s="34"/>
      <c r="B402" s="34"/>
      <c r="C402" s="34"/>
      <c r="D402" s="37"/>
      <c r="E402" s="84"/>
      <c r="F402" s="34"/>
      <c r="G402" s="34"/>
      <c r="H402" s="34"/>
      <c r="I402" s="34"/>
      <c r="J402" s="34"/>
      <c r="K402" s="34"/>
      <c r="L402" s="34"/>
      <c r="M402" s="34"/>
    </row>
    <row r="403" spans="1:13" s="39" customFormat="1" ht="12" x14ac:dyDescent="0.2">
      <c r="A403" s="34"/>
      <c r="B403" s="34"/>
      <c r="C403" s="34"/>
      <c r="D403" s="37"/>
      <c r="E403" s="84"/>
      <c r="F403" s="34"/>
      <c r="G403" s="34"/>
      <c r="H403" s="34"/>
      <c r="I403" s="34"/>
      <c r="J403" s="34"/>
      <c r="K403" s="34"/>
      <c r="L403" s="34"/>
      <c r="M403" s="34"/>
    </row>
    <row r="404" spans="1:13" s="39" customFormat="1" ht="12" customHeight="1" x14ac:dyDescent="0.2">
      <c r="A404" s="34"/>
      <c r="B404" s="34"/>
      <c r="C404" s="34"/>
      <c r="D404" s="37"/>
      <c r="E404" s="84"/>
      <c r="F404" s="34"/>
      <c r="G404" s="34"/>
      <c r="H404" s="34"/>
      <c r="I404" s="34"/>
      <c r="J404" s="34"/>
      <c r="K404" s="34"/>
      <c r="L404" s="34"/>
      <c r="M404" s="34"/>
    </row>
    <row r="405" spans="1:13" s="39" customFormat="1" ht="12" customHeight="1" x14ac:dyDescent="0.2">
      <c r="A405" s="34"/>
      <c r="B405" s="34"/>
      <c r="C405" s="34"/>
      <c r="D405" s="37"/>
      <c r="E405" s="84"/>
      <c r="F405" s="34"/>
      <c r="G405" s="34"/>
      <c r="H405" s="34"/>
      <c r="I405" s="34"/>
      <c r="J405" s="34"/>
      <c r="K405" s="34"/>
      <c r="L405" s="34"/>
      <c r="M405" s="34"/>
    </row>
    <row r="406" spans="1:13" s="39" customFormat="1" ht="12" x14ac:dyDescent="0.2">
      <c r="A406" s="34"/>
      <c r="B406" s="34"/>
      <c r="C406" s="34"/>
      <c r="D406" s="37"/>
      <c r="E406" s="84"/>
      <c r="F406" s="34"/>
      <c r="G406" s="34"/>
      <c r="H406" s="34"/>
      <c r="I406" s="34"/>
      <c r="J406" s="34"/>
      <c r="K406" s="34"/>
      <c r="L406" s="34"/>
      <c r="M406" s="34"/>
    </row>
    <row r="407" spans="1:13" s="39" customFormat="1" ht="12" customHeight="1" x14ac:dyDescent="0.2">
      <c r="A407" s="34"/>
      <c r="B407" s="34"/>
      <c r="C407" s="34"/>
      <c r="D407" s="37"/>
      <c r="E407" s="84"/>
      <c r="F407" s="34"/>
      <c r="G407" s="34"/>
      <c r="H407" s="34"/>
      <c r="I407" s="34"/>
      <c r="J407" s="34"/>
      <c r="K407" s="34"/>
      <c r="L407" s="34"/>
      <c r="M407" s="34"/>
    </row>
    <row r="408" spans="1:13" s="39" customFormat="1" ht="12" customHeight="1" x14ac:dyDescent="0.2">
      <c r="A408" s="34"/>
      <c r="B408" s="34"/>
      <c r="C408" s="34"/>
      <c r="D408" s="37"/>
      <c r="E408" s="84"/>
      <c r="F408" s="34"/>
      <c r="G408" s="34"/>
      <c r="H408" s="34"/>
      <c r="I408" s="34"/>
      <c r="J408" s="34"/>
      <c r="K408" s="34"/>
      <c r="L408" s="34"/>
      <c r="M408" s="34"/>
    </row>
    <row r="409" spans="1:13" s="39" customFormat="1" ht="12" x14ac:dyDescent="0.2">
      <c r="A409" s="34"/>
      <c r="B409" s="34"/>
      <c r="C409" s="34"/>
      <c r="D409" s="37"/>
      <c r="E409" s="84"/>
      <c r="F409" s="34"/>
      <c r="G409" s="34"/>
      <c r="H409" s="34"/>
      <c r="I409" s="34"/>
      <c r="J409" s="34"/>
      <c r="K409" s="34"/>
      <c r="L409" s="34"/>
      <c r="M409" s="34"/>
    </row>
    <row r="410" spans="1:13" s="39" customFormat="1" ht="12" customHeight="1" x14ac:dyDescent="0.2">
      <c r="A410" s="34"/>
      <c r="B410" s="34"/>
      <c r="C410" s="34"/>
      <c r="D410" s="37"/>
      <c r="E410" s="84"/>
      <c r="F410" s="34"/>
      <c r="G410" s="34"/>
      <c r="H410" s="34"/>
      <c r="I410" s="34"/>
      <c r="J410" s="34"/>
      <c r="K410" s="34"/>
      <c r="L410" s="34"/>
      <c r="M410" s="34"/>
    </row>
    <row r="411" spans="1:13" s="39" customFormat="1" ht="12" x14ac:dyDescent="0.2">
      <c r="A411" s="34"/>
      <c r="B411" s="34"/>
      <c r="C411" s="34"/>
      <c r="D411" s="37"/>
      <c r="E411" s="84"/>
      <c r="F411" s="34"/>
      <c r="G411" s="34"/>
      <c r="H411" s="34"/>
      <c r="I411" s="34"/>
      <c r="J411" s="34"/>
      <c r="K411" s="34"/>
      <c r="L411" s="34"/>
      <c r="M411" s="34"/>
    </row>
    <row r="412" spans="1:13" s="39" customFormat="1" ht="12" customHeight="1" x14ac:dyDescent="0.2">
      <c r="A412" s="34"/>
      <c r="B412" s="34"/>
      <c r="C412" s="34"/>
      <c r="D412" s="37"/>
      <c r="E412" s="84"/>
      <c r="F412" s="34"/>
      <c r="G412" s="34"/>
      <c r="H412" s="34"/>
      <c r="I412" s="34"/>
      <c r="J412" s="34"/>
      <c r="K412" s="34"/>
      <c r="L412" s="34"/>
      <c r="M412" s="34"/>
    </row>
    <row r="413" spans="1:13" s="39" customFormat="1" ht="12" customHeight="1" x14ac:dyDescent="0.2">
      <c r="A413" s="34"/>
      <c r="B413" s="34"/>
      <c r="C413" s="34"/>
      <c r="D413" s="37"/>
      <c r="E413" s="84"/>
      <c r="F413" s="34"/>
      <c r="G413" s="34"/>
      <c r="H413" s="34"/>
      <c r="I413" s="34"/>
      <c r="J413" s="34"/>
      <c r="K413" s="34"/>
      <c r="L413" s="34"/>
      <c r="M413" s="34"/>
    </row>
    <row r="414" spans="1:13" s="39" customFormat="1" ht="12" x14ac:dyDescent="0.2">
      <c r="A414" s="34"/>
      <c r="B414" s="34"/>
      <c r="C414" s="34"/>
      <c r="D414" s="37"/>
      <c r="E414" s="84"/>
      <c r="F414" s="34"/>
      <c r="G414" s="34"/>
      <c r="H414" s="34"/>
      <c r="I414" s="34"/>
      <c r="J414" s="34"/>
      <c r="K414" s="34"/>
      <c r="L414" s="34"/>
      <c r="M414" s="34"/>
    </row>
    <row r="415" spans="1:13" ht="15" customHeight="1" x14ac:dyDescent="0.25">
      <c r="A415" s="7"/>
      <c r="B415" s="7"/>
      <c r="C415" s="7"/>
      <c r="D415" s="85"/>
      <c r="E415" s="84"/>
      <c r="F415" s="34"/>
      <c r="G415" s="34"/>
      <c r="H415" s="34"/>
      <c r="I415" s="7"/>
      <c r="J415" s="7"/>
      <c r="K415" s="7"/>
      <c r="L415" s="7"/>
      <c r="M415" s="7"/>
    </row>
    <row r="416" spans="1:13" x14ac:dyDescent="0.25">
      <c r="A416" s="7"/>
      <c r="B416" s="7"/>
      <c r="C416" s="7"/>
      <c r="D416" s="7"/>
      <c r="E416" s="84"/>
      <c r="F416" s="34"/>
      <c r="G416" s="34"/>
      <c r="H416" s="34"/>
      <c r="I416" s="7"/>
      <c r="J416" s="7"/>
      <c r="K416" s="7"/>
      <c r="L416" s="7"/>
      <c r="M416" s="7"/>
    </row>
    <row r="417" spans="1:13" x14ac:dyDescent="0.25">
      <c r="A417" s="7"/>
      <c r="B417" s="7"/>
      <c r="C417" s="7"/>
      <c r="D417" s="7"/>
      <c r="E417" s="84"/>
      <c r="F417" s="34"/>
      <c r="G417" s="34"/>
      <c r="H417" s="34"/>
      <c r="I417" s="7"/>
      <c r="J417" s="7"/>
      <c r="K417" s="7"/>
      <c r="L417" s="7"/>
      <c r="M417" s="7"/>
    </row>
    <row r="418" spans="1:13" x14ac:dyDescent="0.25">
      <c r="A418" s="7"/>
      <c r="B418" s="7"/>
      <c r="C418" s="7"/>
      <c r="D418" s="7"/>
      <c r="E418" s="84"/>
      <c r="F418" s="34"/>
      <c r="G418" s="34"/>
      <c r="H418" s="34"/>
      <c r="I418" s="7"/>
      <c r="J418" s="7"/>
      <c r="K418" s="7"/>
      <c r="L418" s="7"/>
      <c r="M418" s="7"/>
    </row>
    <row r="419" spans="1:13" x14ac:dyDescent="0.25">
      <c r="A419" s="7"/>
      <c r="B419" s="7"/>
      <c r="C419" s="7"/>
      <c r="D419" s="7"/>
      <c r="E419" s="84"/>
      <c r="F419" s="34"/>
      <c r="G419" s="34"/>
      <c r="H419" s="34"/>
      <c r="I419" s="7"/>
      <c r="J419" s="7"/>
      <c r="K419" s="7"/>
      <c r="L419" s="7"/>
      <c r="M419" s="7"/>
    </row>
    <row r="420" spans="1:13" x14ac:dyDescent="0.25">
      <c r="A420" s="7"/>
      <c r="B420" s="7"/>
      <c r="C420" s="7"/>
      <c r="D420" s="7"/>
      <c r="E420" s="84"/>
      <c r="F420" s="34"/>
      <c r="G420" s="34"/>
      <c r="H420" s="34"/>
      <c r="I420" s="7"/>
      <c r="J420" s="7"/>
      <c r="K420" s="7"/>
      <c r="L420" s="7"/>
      <c r="M420" s="7"/>
    </row>
    <row r="421" spans="1:13" x14ac:dyDescent="0.25">
      <c r="A421" s="7"/>
      <c r="B421" s="7"/>
      <c r="C421" s="7"/>
      <c r="D421" s="7"/>
      <c r="E421" s="84"/>
      <c r="F421" s="34"/>
      <c r="G421" s="34"/>
      <c r="H421" s="34"/>
      <c r="I421" s="7"/>
      <c r="J421" s="7"/>
      <c r="K421" s="7"/>
      <c r="L421" s="7"/>
      <c r="M421" s="7"/>
    </row>
    <row r="422" spans="1:13" x14ac:dyDescent="0.25">
      <c r="A422" s="7"/>
      <c r="B422" s="7"/>
      <c r="C422" s="7"/>
      <c r="D422" s="7"/>
      <c r="E422" s="84"/>
      <c r="F422" s="34"/>
      <c r="G422" s="34"/>
      <c r="H422" s="34"/>
      <c r="I422" s="7"/>
      <c r="J422" s="7"/>
      <c r="K422" s="7"/>
      <c r="L422" s="7"/>
      <c r="M422" s="7"/>
    </row>
    <row r="423" spans="1:13" x14ac:dyDescent="0.25">
      <c r="A423" s="7"/>
      <c r="B423" s="7"/>
      <c r="C423" s="7"/>
      <c r="D423" s="7"/>
      <c r="E423" s="84"/>
      <c r="F423" s="34"/>
      <c r="G423" s="34"/>
      <c r="H423" s="34"/>
      <c r="I423" s="7"/>
      <c r="J423" s="7"/>
      <c r="K423" s="7"/>
      <c r="L423" s="7"/>
      <c r="M423" s="7"/>
    </row>
    <row r="424" spans="1:13" x14ac:dyDescent="0.25">
      <c r="A424" s="7"/>
      <c r="B424" s="7"/>
      <c r="C424" s="7"/>
      <c r="D424" s="7"/>
      <c r="E424" s="84"/>
      <c r="F424" s="34"/>
      <c r="G424" s="34"/>
      <c r="H424" s="34"/>
      <c r="I424" s="7"/>
      <c r="J424" s="7"/>
      <c r="K424" s="7"/>
      <c r="L424" s="7"/>
      <c r="M424" s="7"/>
    </row>
    <row r="425" spans="1:13" x14ac:dyDescent="0.25">
      <c r="A425" s="7"/>
      <c r="B425" s="7"/>
      <c r="C425" s="7"/>
      <c r="D425" s="7"/>
      <c r="E425" s="84"/>
      <c r="F425" s="34"/>
      <c r="G425" s="34"/>
      <c r="H425" s="34"/>
      <c r="I425" s="7"/>
      <c r="J425" s="7"/>
      <c r="K425" s="7"/>
      <c r="L425" s="7"/>
      <c r="M425" s="7"/>
    </row>
    <row r="426" spans="1:13" x14ac:dyDescent="0.25">
      <c r="A426" s="7"/>
      <c r="B426" s="7"/>
      <c r="C426" s="7"/>
      <c r="D426" s="7"/>
      <c r="E426" s="84"/>
      <c r="F426" s="34"/>
      <c r="G426" s="34"/>
      <c r="H426" s="34"/>
      <c r="I426" s="7"/>
      <c r="J426" s="7"/>
      <c r="K426" s="7"/>
      <c r="L426" s="7"/>
      <c r="M426" s="7"/>
    </row>
    <row r="427" spans="1:13" x14ac:dyDescent="0.25">
      <c r="A427" s="7"/>
      <c r="B427" s="7"/>
      <c r="C427" s="7"/>
      <c r="D427" s="7"/>
      <c r="E427" s="84"/>
      <c r="F427" s="34"/>
      <c r="G427" s="34"/>
      <c r="H427" s="34"/>
      <c r="I427" s="7"/>
      <c r="J427" s="7"/>
      <c r="K427" s="7"/>
      <c r="L427" s="7"/>
      <c r="M427" s="7"/>
    </row>
    <row r="428" spans="1:13" x14ac:dyDescent="0.25">
      <c r="A428" s="7"/>
      <c r="B428" s="7"/>
      <c r="C428" s="7"/>
      <c r="D428" s="7"/>
      <c r="E428" s="84"/>
      <c r="F428" s="34"/>
      <c r="G428" s="34"/>
      <c r="H428" s="34"/>
      <c r="I428" s="7"/>
      <c r="J428" s="7"/>
      <c r="K428" s="7"/>
      <c r="L428" s="7"/>
      <c r="M428" s="7"/>
    </row>
    <row r="429" spans="1:13" x14ac:dyDescent="0.25">
      <c r="A429" s="7"/>
      <c r="B429" s="7"/>
      <c r="C429" s="7"/>
      <c r="D429" s="7"/>
      <c r="E429" s="84"/>
      <c r="F429" s="34"/>
      <c r="G429" s="34"/>
      <c r="H429" s="34"/>
      <c r="I429" s="7"/>
      <c r="J429" s="7"/>
      <c r="K429" s="7"/>
      <c r="L429" s="7"/>
      <c r="M429" s="7"/>
    </row>
    <row r="430" spans="1:13" x14ac:dyDescent="0.25">
      <c r="A430" s="7"/>
      <c r="B430" s="7"/>
      <c r="C430" s="7"/>
      <c r="D430" s="7"/>
      <c r="E430" s="84"/>
      <c r="F430" s="34"/>
      <c r="G430" s="34"/>
      <c r="H430" s="34"/>
      <c r="I430" s="7"/>
      <c r="J430" s="7"/>
      <c r="K430" s="7"/>
      <c r="L430" s="7"/>
      <c r="M430" s="7"/>
    </row>
    <row r="431" spans="1:13" x14ac:dyDescent="0.25">
      <c r="A431" s="7"/>
      <c r="B431" s="7"/>
      <c r="C431" s="7"/>
      <c r="D431" s="7"/>
      <c r="E431" s="84"/>
      <c r="F431" s="34"/>
      <c r="G431" s="34"/>
      <c r="H431" s="34"/>
      <c r="I431" s="7"/>
      <c r="J431" s="7"/>
      <c r="K431" s="7"/>
      <c r="L431" s="7"/>
      <c r="M431" s="7"/>
    </row>
    <row r="432" spans="1:13" x14ac:dyDescent="0.25">
      <c r="A432" s="7"/>
      <c r="B432" s="7"/>
      <c r="C432" s="7"/>
      <c r="D432" s="7"/>
      <c r="E432" s="84"/>
      <c r="F432" s="34"/>
      <c r="G432" s="34"/>
      <c r="H432" s="34"/>
      <c r="I432" s="7"/>
      <c r="J432" s="7"/>
      <c r="K432" s="7"/>
      <c r="L432" s="7"/>
      <c r="M432" s="7"/>
    </row>
    <row r="433" spans="1:13" x14ac:dyDescent="0.25">
      <c r="A433" s="7"/>
      <c r="B433" s="7"/>
      <c r="C433" s="7"/>
      <c r="D433" s="7"/>
      <c r="E433" s="84"/>
      <c r="F433" s="34"/>
      <c r="G433" s="34"/>
      <c r="H433" s="34"/>
      <c r="I433" s="7"/>
      <c r="J433" s="7"/>
      <c r="K433" s="7"/>
      <c r="L433" s="7"/>
      <c r="M433" s="7"/>
    </row>
    <row r="434" spans="1:13" x14ac:dyDescent="0.25">
      <c r="A434" s="7"/>
      <c r="B434" s="7"/>
      <c r="C434" s="7"/>
      <c r="D434" s="7"/>
      <c r="E434" s="84"/>
      <c r="F434" s="34"/>
      <c r="G434" s="34"/>
      <c r="H434" s="34"/>
      <c r="I434" s="7"/>
      <c r="J434" s="7"/>
      <c r="K434" s="7"/>
      <c r="L434" s="7"/>
      <c r="M434" s="7"/>
    </row>
    <row r="435" spans="1:13" x14ac:dyDescent="0.25">
      <c r="A435" s="7"/>
      <c r="B435" s="7"/>
      <c r="C435" s="7"/>
      <c r="D435" s="7"/>
      <c r="E435" s="84"/>
      <c r="F435" s="34"/>
      <c r="G435" s="34"/>
      <c r="H435" s="34"/>
      <c r="I435" s="7"/>
      <c r="J435" s="7"/>
      <c r="K435" s="7"/>
      <c r="L435" s="7"/>
      <c r="M435" s="7"/>
    </row>
    <row r="436" spans="1:13" x14ac:dyDescent="0.25">
      <c r="A436" s="7"/>
      <c r="B436" s="7"/>
      <c r="C436" s="7"/>
      <c r="D436" s="7"/>
      <c r="E436" s="84"/>
      <c r="F436" s="34"/>
      <c r="G436" s="34"/>
      <c r="H436" s="34"/>
      <c r="I436" s="7"/>
      <c r="J436" s="7"/>
      <c r="K436" s="7"/>
      <c r="L436" s="7"/>
      <c r="M436" s="7"/>
    </row>
    <row r="437" spans="1:13" x14ac:dyDescent="0.25">
      <c r="A437" s="7"/>
      <c r="B437" s="7"/>
      <c r="C437" s="7"/>
      <c r="D437" s="7"/>
      <c r="E437" s="84"/>
      <c r="F437" s="34"/>
      <c r="G437" s="34"/>
      <c r="H437" s="34"/>
      <c r="I437" s="7"/>
      <c r="J437" s="7"/>
      <c r="K437" s="7"/>
      <c r="L437" s="7"/>
      <c r="M437" s="7"/>
    </row>
    <row r="438" spans="1:13" x14ac:dyDescent="0.25">
      <c r="A438" s="7"/>
      <c r="B438" s="7"/>
      <c r="C438" s="7"/>
      <c r="D438" s="7"/>
      <c r="E438" s="84"/>
      <c r="F438" s="34"/>
      <c r="G438" s="34"/>
      <c r="H438" s="34"/>
      <c r="I438" s="7"/>
      <c r="J438" s="7"/>
      <c r="K438" s="7"/>
      <c r="L438" s="7"/>
      <c r="M438" s="7"/>
    </row>
    <row r="439" spans="1:13" x14ac:dyDescent="0.25">
      <c r="A439" s="7"/>
      <c r="B439" s="7"/>
      <c r="C439" s="7"/>
      <c r="D439" s="7"/>
      <c r="E439" s="84"/>
      <c r="F439" s="34"/>
      <c r="G439" s="34"/>
      <c r="H439" s="34"/>
      <c r="I439" s="7"/>
      <c r="J439" s="7"/>
      <c r="K439" s="7"/>
      <c r="L439" s="7"/>
      <c r="M439" s="7"/>
    </row>
    <row r="440" spans="1:13" x14ac:dyDescent="0.25">
      <c r="A440" s="7"/>
      <c r="B440" s="7"/>
      <c r="C440" s="7"/>
      <c r="D440" s="7"/>
      <c r="E440" s="84"/>
      <c r="F440" s="34"/>
      <c r="G440" s="34"/>
      <c r="H440" s="34"/>
      <c r="I440" s="7"/>
      <c r="J440" s="7"/>
      <c r="K440" s="7"/>
      <c r="L440" s="7"/>
      <c r="M440" s="7"/>
    </row>
    <row r="441" spans="1:13" x14ac:dyDescent="0.25">
      <c r="A441" s="7"/>
      <c r="B441" s="7"/>
      <c r="C441" s="7"/>
      <c r="D441" s="7"/>
      <c r="E441" s="84"/>
      <c r="F441" s="34"/>
      <c r="G441" s="34"/>
      <c r="H441" s="34"/>
      <c r="I441" s="7"/>
      <c r="J441" s="7"/>
      <c r="K441" s="7"/>
      <c r="L441" s="7"/>
      <c r="M441" s="7"/>
    </row>
    <row r="442" spans="1:13" x14ac:dyDescent="0.25">
      <c r="A442" s="7"/>
      <c r="B442" s="7"/>
      <c r="C442" s="7"/>
      <c r="D442" s="7"/>
      <c r="E442" s="84"/>
      <c r="F442" s="34"/>
      <c r="G442" s="34"/>
      <c r="H442" s="34"/>
      <c r="I442" s="7"/>
      <c r="J442" s="7"/>
      <c r="K442" s="7"/>
      <c r="L442" s="7"/>
      <c r="M442" s="7"/>
    </row>
    <row r="443" spans="1:13" x14ac:dyDescent="0.25">
      <c r="A443" s="7"/>
      <c r="B443" s="7"/>
      <c r="C443" s="7"/>
      <c r="D443" s="7"/>
      <c r="E443" s="84"/>
      <c r="F443" s="34"/>
      <c r="G443" s="34"/>
      <c r="H443" s="34"/>
      <c r="I443" s="7"/>
      <c r="J443" s="7"/>
      <c r="K443" s="7"/>
      <c r="L443" s="7"/>
      <c r="M443" s="7"/>
    </row>
    <row r="444" spans="1:13" x14ac:dyDescent="0.25">
      <c r="A444" s="7"/>
      <c r="B444" s="7"/>
      <c r="C444" s="7"/>
      <c r="D444" s="7"/>
      <c r="E444" s="84"/>
      <c r="F444" s="34"/>
      <c r="G444" s="34"/>
      <c r="H444" s="34"/>
      <c r="I444" s="7"/>
      <c r="J444" s="7"/>
      <c r="K444" s="7"/>
      <c r="L444" s="7"/>
      <c r="M444" s="7"/>
    </row>
    <row r="445" spans="1:13" x14ac:dyDescent="0.25">
      <c r="A445" s="7"/>
      <c r="B445" s="7"/>
      <c r="C445" s="7"/>
      <c r="D445" s="7"/>
      <c r="E445" s="84"/>
      <c r="F445" s="34"/>
      <c r="G445" s="34"/>
      <c r="H445" s="34"/>
      <c r="I445" s="7"/>
      <c r="J445" s="7"/>
      <c r="K445" s="7"/>
      <c r="L445" s="7"/>
      <c r="M445" s="7"/>
    </row>
    <row r="446" spans="1:13" x14ac:dyDescent="0.25">
      <c r="A446" s="7"/>
      <c r="B446" s="7"/>
      <c r="C446" s="7"/>
      <c r="D446" s="7"/>
      <c r="E446" s="84"/>
      <c r="F446" s="34"/>
      <c r="G446" s="34"/>
      <c r="H446" s="34"/>
      <c r="I446" s="7"/>
      <c r="J446" s="7"/>
      <c r="K446" s="7"/>
      <c r="L446" s="7"/>
      <c r="M446" s="7"/>
    </row>
    <row r="447" spans="1:13" x14ac:dyDescent="0.25">
      <c r="A447" s="7"/>
      <c r="B447" s="7"/>
      <c r="C447" s="7"/>
      <c r="D447" s="7"/>
      <c r="E447" s="84"/>
      <c r="F447" s="34"/>
      <c r="G447" s="34"/>
      <c r="H447" s="34"/>
      <c r="I447" s="7"/>
      <c r="J447" s="7"/>
      <c r="K447" s="7"/>
      <c r="L447" s="7"/>
      <c r="M447" s="7"/>
    </row>
    <row r="448" spans="1:13" x14ac:dyDescent="0.25">
      <c r="A448" s="7"/>
      <c r="B448" s="7"/>
      <c r="C448" s="7"/>
      <c r="D448" s="7"/>
      <c r="E448" s="84"/>
      <c r="F448" s="34"/>
      <c r="G448" s="34"/>
      <c r="H448" s="34"/>
      <c r="I448" s="7"/>
      <c r="J448" s="7"/>
      <c r="K448" s="7"/>
      <c r="L448" s="7"/>
      <c r="M448" s="7"/>
    </row>
    <row r="449" spans="1:13" x14ac:dyDescent="0.25">
      <c r="A449" s="7"/>
      <c r="B449" s="7"/>
      <c r="C449" s="7"/>
      <c r="D449" s="7"/>
      <c r="E449" s="84"/>
      <c r="F449" s="34"/>
      <c r="G449" s="34"/>
      <c r="H449" s="34"/>
      <c r="I449" s="7"/>
      <c r="J449" s="7"/>
      <c r="K449" s="7"/>
      <c r="L449" s="7"/>
      <c r="M449" s="7"/>
    </row>
    <row r="450" spans="1:13" x14ac:dyDescent="0.25">
      <c r="A450" s="7"/>
      <c r="B450" s="7"/>
      <c r="C450" s="7"/>
      <c r="D450" s="7"/>
      <c r="E450" s="84"/>
      <c r="F450" s="34"/>
      <c r="G450" s="34"/>
      <c r="H450" s="34"/>
      <c r="I450" s="7"/>
      <c r="J450" s="7"/>
      <c r="K450" s="7"/>
      <c r="L450" s="7"/>
      <c r="M450" s="7"/>
    </row>
    <row r="451" spans="1:13" x14ac:dyDescent="0.25">
      <c r="A451" s="7"/>
      <c r="B451" s="7"/>
      <c r="C451" s="7"/>
      <c r="D451" s="7"/>
      <c r="E451" s="84"/>
      <c r="F451" s="34"/>
      <c r="G451" s="34"/>
      <c r="H451" s="34"/>
      <c r="I451" s="7"/>
      <c r="J451" s="7"/>
      <c r="K451" s="7"/>
      <c r="L451" s="7"/>
      <c r="M451" s="7"/>
    </row>
    <row r="452" spans="1:13" x14ac:dyDescent="0.25">
      <c r="A452" s="7"/>
      <c r="B452" s="7"/>
      <c r="C452" s="7"/>
      <c r="D452" s="7"/>
      <c r="E452" s="84"/>
      <c r="F452" s="34"/>
      <c r="G452" s="34"/>
      <c r="H452" s="34"/>
      <c r="I452" s="7"/>
      <c r="J452" s="7"/>
      <c r="K452" s="7"/>
      <c r="L452" s="7"/>
      <c r="M452" s="7"/>
    </row>
    <row r="453" spans="1:13" x14ac:dyDescent="0.25">
      <c r="A453" s="7"/>
      <c r="B453" s="7"/>
      <c r="C453" s="7"/>
      <c r="D453" s="7"/>
      <c r="E453" s="84"/>
      <c r="F453" s="34"/>
      <c r="G453" s="34"/>
      <c r="H453" s="34"/>
      <c r="I453" s="7"/>
      <c r="J453" s="7"/>
      <c r="K453" s="7"/>
      <c r="L453" s="7"/>
      <c r="M453" s="7"/>
    </row>
    <row r="454" spans="1:13" x14ac:dyDescent="0.25">
      <c r="A454" s="7"/>
      <c r="B454" s="7"/>
      <c r="C454" s="7"/>
      <c r="D454" s="7"/>
      <c r="E454" s="84"/>
      <c r="F454" s="34"/>
      <c r="G454" s="34"/>
      <c r="H454" s="34"/>
      <c r="I454" s="7"/>
      <c r="J454" s="7"/>
      <c r="K454" s="7"/>
      <c r="L454" s="7"/>
      <c r="M454" s="7"/>
    </row>
    <row r="455" spans="1:13" x14ac:dyDescent="0.25">
      <c r="A455" s="7"/>
      <c r="B455" s="7"/>
      <c r="C455" s="7"/>
      <c r="D455" s="7"/>
      <c r="E455" s="84"/>
      <c r="F455" s="34"/>
      <c r="G455" s="34"/>
      <c r="H455" s="34"/>
      <c r="I455" s="7"/>
      <c r="J455" s="7"/>
      <c r="K455" s="7"/>
      <c r="L455" s="7"/>
      <c r="M455" s="7"/>
    </row>
    <row r="456" spans="1:13" x14ac:dyDescent="0.25">
      <c r="A456" s="7"/>
      <c r="B456" s="7"/>
      <c r="C456" s="7"/>
      <c r="D456" s="7"/>
      <c r="E456" s="84"/>
      <c r="F456" s="34"/>
      <c r="G456" s="34"/>
      <c r="H456" s="34"/>
      <c r="I456" s="7"/>
      <c r="J456" s="7"/>
      <c r="K456" s="7"/>
      <c r="L456" s="7"/>
      <c r="M456" s="7"/>
    </row>
    <row r="457" spans="1:13" x14ac:dyDescent="0.25">
      <c r="A457" s="7"/>
      <c r="B457" s="7"/>
      <c r="C457" s="7"/>
      <c r="D457" s="7"/>
      <c r="E457" s="84"/>
      <c r="F457" s="34"/>
      <c r="G457" s="34"/>
      <c r="H457" s="34"/>
      <c r="I457" s="7"/>
      <c r="J457" s="7"/>
      <c r="K457" s="7"/>
      <c r="L457" s="7"/>
      <c r="M457" s="7"/>
    </row>
    <row r="458" spans="1:13" x14ac:dyDescent="0.25">
      <c r="A458" s="7"/>
      <c r="B458" s="7"/>
      <c r="C458" s="7"/>
      <c r="D458" s="7"/>
      <c r="E458" s="84"/>
      <c r="F458" s="34"/>
      <c r="G458" s="34"/>
      <c r="H458" s="34"/>
      <c r="I458" s="7"/>
      <c r="J458" s="7"/>
      <c r="K458" s="7"/>
      <c r="L458" s="7"/>
      <c r="M458" s="7"/>
    </row>
    <row r="459" spans="1:13" x14ac:dyDescent="0.25">
      <c r="A459" s="7"/>
      <c r="B459" s="7"/>
      <c r="C459" s="7"/>
      <c r="D459" s="7"/>
      <c r="E459" s="84"/>
      <c r="F459" s="34"/>
      <c r="G459" s="34"/>
      <c r="H459" s="34"/>
      <c r="I459" s="7"/>
      <c r="J459" s="7"/>
      <c r="K459" s="7"/>
      <c r="L459" s="7"/>
      <c r="M459" s="7"/>
    </row>
    <row r="460" spans="1:13" x14ac:dyDescent="0.25">
      <c r="A460" s="7"/>
      <c r="B460" s="7"/>
      <c r="C460" s="7"/>
      <c r="D460" s="7"/>
      <c r="E460" s="84"/>
      <c r="F460" s="34"/>
      <c r="G460" s="34"/>
      <c r="H460" s="34"/>
      <c r="I460" s="7"/>
      <c r="J460" s="7"/>
      <c r="K460" s="7"/>
      <c r="L460" s="7"/>
      <c r="M460" s="7"/>
    </row>
    <row r="461" spans="1:13" x14ac:dyDescent="0.25">
      <c r="A461" s="7"/>
      <c r="B461" s="7"/>
      <c r="C461" s="7"/>
      <c r="D461" s="7"/>
      <c r="E461" s="84"/>
      <c r="F461" s="34"/>
      <c r="G461" s="34"/>
      <c r="H461" s="34"/>
      <c r="I461" s="7"/>
      <c r="J461" s="7"/>
      <c r="K461" s="7"/>
      <c r="L461" s="7"/>
      <c r="M461" s="7"/>
    </row>
    <row r="462" spans="1:13" x14ac:dyDescent="0.25">
      <c r="A462" s="7"/>
      <c r="B462" s="7"/>
      <c r="C462" s="7"/>
      <c r="D462" s="7"/>
      <c r="E462" s="84"/>
      <c r="F462" s="34"/>
      <c r="G462" s="34"/>
      <c r="H462" s="34"/>
      <c r="I462" s="7"/>
      <c r="J462" s="7"/>
      <c r="K462" s="7"/>
      <c r="L462" s="7"/>
      <c r="M462" s="7"/>
    </row>
    <row r="463" spans="1:13" x14ac:dyDescent="0.25">
      <c r="A463" s="7"/>
      <c r="B463" s="7"/>
      <c r="C463" s="7"/>
      <c r="D463" s="7"/>
      <c r="E463" s="84"/>
      <c r="F463" s="34"/>
      <c r="G463" s="34"/>
      <c r="H463" s="34"/>
      <c r="I463" s="7"/>
      <c r="J463" s="7"/>
      <c r="K463" s="7"/>
      <c r="L463" s="7"/>
      <c r="M463" s="7"/>
    </row>
    <row r="464" spans="1:13" x14ac:dyDescent="0.25">
      <c r="A464" s="7"/>
      <c r="B464" s="7"/>
      <c r="C464" s="7"/>
      <c r="D464" s="7"/>
      <c r="E464" s="84"/>
      <c r="F464" s="34"/>
      <c r="G464" s="34"/>
      <c r="H464" s="34"/>
      <c r="I464" s="7"/>
      <c r="J464" s="7"/>
      <c r="K464" s="7"/>
      <c r="L464" s="7"/>
      <c r="M464" s="7"/>
    </row>
    <row r="465" spans="1:13" x14ac:dyDescent="0.25">
      <c r="A465" s="7"/>
      <c r="B465" s="7"/>
      <c r="C465" s="7"/>
      <c r="D465" s="7"/>
      <c r="E465" s="84"/>
      <c r="F465" s="34"/>
      <c r="G465" s="34"/>
      <c r="H465" s="34"/>
      <c r="I465" s="7"/>
      <c r="J465" s="7"/>
      <c r="K465" s="7"/>
      <c r="L465" s="7"/>
      <c r="M465" s="7"/>
    </row>
    <row r="466" spans="1:13" x14ac:dyDescent="0.25">
      <c r="A466" s="7"/>
      <c r="B466" s="7"/>
      <c r="C466" s="7"/>
      <c r="D466" s="7"/>
      <c r="E466" s="84"/>
      <c r="F466" s="34"/>
      <c r="G466" s="34"/>
      <c r="H466" s="34"/>
      <c r="I466" s="7"/>
      <c r="J466" s="7"/>
      <c r="K466" s="7"/>
      <c r="L466" s="7"/>
      <c r="M466" s="7"/>
    </row>
    <row r="467" spans="1:13" x14ac:dyDescent="0.25">
      <c r="A467" s="7"/>
      <c r="B467" s="7"/>
      <c r="C467" s="7"/>
      <c r="D467" s="7"/>
      <c r="E467" s="84"/>
      <c r="F467" s="34"/>
      <c r="G467" s="34"/>
      <c r="H467" s="34"/>
      <c r="I467" s="7"/>
      <c r="J467" s="7"/>
      <c r="K467" s="7"/>
      <c r="L467" s="7"/>
      <c r="M467" s="7"/>
    </row>
    <row r="468" spans="1:13" x14ac:dyDescent="0.25">
      <c r="A468" s="7"/>
      <c r="B468" s="7"/>
      <c r="C468" s="7"/>
      <c r="D468" s="7"/>
      <c r="E468" s="84"/>
      <c r="F468" s="34"/>
      <c r="G468" s="34"/>
      <c r="H468" s="34"/>
      <c r="I468" s="7"/>
      <c r="J468" s="7"/>
      <c r="K468" s="7"/>
      <c r="L468" s="7"/>
      <c r="M468" s="7"/>
    </row>
    <row r="469" spans="1:13" x14ac:dyDescent="0.25">
      <c r="A469" s="7"/>
      <c r="B469" s="7"/>
      <c r="C469" s="7"/>
      <c r="D469" s="7"/>
      <c r="E469" s="84"/>
      <c r="F469" s="34"/>
      <c r="G469" s="34"/>
      <c r="H469" s="34"/>
      <c r="I469" s="7"/>
      <c r="J469" s="7"/>
      <c r="K469" s="7"/>
      <c r="L469" s="7"/>
      <c r="M469" s="7"/>
    </row>
    <row r="470" spans="1:13" x14ac:dyDescent="0.25">
      <c r="A470" s="7"/>
      <c r="B470" s="7"/>
      <c r="C470" s="7"/>
      <c r="D470" s="7"/>
      <c r="E470" s="84"/>
      <c r="F470" s="34"/>
      <c r="G470" s="34"/>
      <c r="H470" s="34"/>
      <c r="I470" s="7"/>
      <c r="J470" s="7"/>
      <c r="K470" s="7"/>
      <c r="L470" s="7"/>
      <c r="M470" s="7"/>
    </row>
    <row r="471" spans="1:13" x14ac:dyDescent="0.25">
      <c r="A471" s="7"/>
      <c r="B471" s="7"/>
      <c r="C471" s="7"/>
      <c r="D471" s="7"/>
      <c r="E471" s="84"/>
      <c r="F471" s="34"/>
      <c r="G471" s="34"/>
      <c r="H471" s="34"/>
      <c r="I471" s="7"/>
      <c r="J471" s="7"/>
      <c r="K471" s="7"/>
      <c r="L471" s="7"/>
      <c r="M471" s="7"/>
    </row>
    <row r="472" spans="1:13" x14ac:dyDescent="0.25">
      <c r="A472" s="7"/>
      <c r="B472" s="7"/>
      <c r="C472" s="7"/>
      <c r="D472" s="7"/>
      <c r="E472" s="84"/>
      <c r="F472" s="34"/>
      <c r="G472" s="34"/>
      <c r="H472" s="34"/>
      <c r="I472" s="7"/>
      <c r="J472" s="7"/>
      <c r="K472" s="7"/>
      <c r="L472" s="7"/>
      <c r="M472" s="7"/>
    </row>
    <row r="473" spans="1:13" x14ac:dyDescent="0.25">
      <c r="A473" s="7"/>
      <c r="B473" s="7"/>
      <c r="C473" s="7"/>
      <c r="D473" s="7"/>
      <c r="E473" s="84"/>
      <c r="F473" s="34"/>
      <c r="G473" s="34"/>
      <c r="H473" s="34"/>
      <c r="I473" s="7"/>
      <c r="J473" s="7"/>
      <c r="K473" s="7"/>
      <c r="L473" s="7"/>
      <c r="M473" s="7"/>
    </row>
    <row r="474" spans="1:13" x14ac:dyDescent="0.25">
      <c r="A474" s="7"/>
      <c r="B474" s="7"/>
      <c r="C474" s="7"/>
      <c r="D474" s="7"/>
      <c r="E474" s="84"/>
      <c r="F474" s="34"/>
      <c r="G474" s="34"/>
      <c r="H474" s="34"/>
      <c r="I474" s="7"/>
      <c r="J474" s="7"/>
      <c r="K474" s="7"/>
      <c r="L474" s="7"/>
      <c r="M474" s="7"/>
    </row>
    <row r="475" spans="1:13" x14ac:dyDescent="0.25">
      <c r="A475" s="7"/>
      <c r="B475" s="7"/>
      <c r="C475" s="7"/>
      <c r="D475" s="7"/>
      <c r="E475" s="84"/>
      <c r="F475" s="34"/>
      <c r="G475" s="34"/>
      <c r="H475" s="34"/>
      <c r="I475" s="7"/>
      <c r="J475" s="7"/>
      <c r="K475" s="7"/>
      <c r="L475" s="7"/>
      <c r="M475" s="7"/>
    </row>
    <row r="476" spans="1:13" x14ac:dyDescent="0.25">
      <c r="A476" s="7"/>
      <c r="B476" s="7"/>
      <c r="C476" s="7"/>
      <c r="D476" s="7"/>
      <c r="E476" s="84"/>
      <c r="F476" s="34"/>
      <c r="G476" s="34"/>
      <c r="H476" s="34"/>
      <c r="I476" s="7"/>
      <c r="J476" s="7"/>
      <c r="K476" s="7"/>
      <c r="L476" s="7"/>
      <c r="M476" s="7"/>
    </row>
    <row r="477" spans="1:13" x14ac:dyDescent="0.25">
      <c r="A477" s="7"/>
      <c r="B477" s="7"/>
      <c r="C477" s="7"/>
      <c r="D477" s="7"/>
      <c r="E477" s="84"/>
      <c r="F477" s="34"/>
      <c r="G477" s="34"/>
      <c r="H477" s="34"/>
      <c r="I477" s="7"/>
      <c r="J477" s="7"/>
      <c r="K477" s="7"/>
      <c r="L477" s="7"/>
      <c r="M477" s="7"/>
    </row>
    <row r="478" spans="1:13" x14ac:dyDescent="0.25">
      <c r="A478" s="7"/>
      <c r="B478" s="7"/>
      <c r="C478" s="7"/>
      <c r="D478" s="7"/>
      <c r="E478" s="84"/>
      <c r="F478" s="34"/>
      <c r="G478" s="34"/>
      <c r="H478" s="34"/>
      <c r="I478" s="7"/>
      <c r="J478" s="7"/>
      <c r="K478" s="7"/>
      <c r="L478" s="7"/>
      <c r="M478" s="7"/>
    </row>
    <row r="479" spans="1:13" x14ac:dyDescent="0.25">
      <c r="A479" s="7"/>
      <c r="B479" s="7"/>
      <c r="C479" s="7"/>
      <c r="D479" s="7"/>
      <c r="E479" s="84"/>
      <c r="F479" s="34"/>
      <c r="G479" s="34"/>
      <c r="H479" s="34"/>
      <c r="I479" s="7"/>
      <c r="J479" s="7"/>
      <c r="K479" s="7"/>
      <c r="L479" s="7"/>
      <c r="M479" s="7"/>
    </row>
    <row r="480" spans="1:13" x14ac:dyDescent="0.25">
      <c r="A480" s="7"/>
      <c r="B480" s="7"/>
      <c r="C480" s="7"/>
      <c r="D480" s="7"/>
      <c r="E480" s="84"/>
      <c r="F480" s="34"/>
      <c r="G480" s="34"/>
      <c r="H480" s="34"/>
      <c r="I480" s="7"/>
      <c r="J480" s="7"/>
      <c r="K480" s="7"/>
      <c r="L480" s="7"/>
      <c r="M480" s="7"/>
    </row>
    <row r="481" spans="1:13" x14ac:dyDescent="0.25">
      <c r="A481" s="7"/>
      <c r="B481" s="7"/>
      <c r="C481" s="7"/>
      <c r="D481" s="7"/>
      <c r="E481" s="82"/>
      <c r="F481" s="7"/>
      <c r="G481" s="7"/>
      <c r="H481" s="7"/>
      <c r="I481" s="7"/>
      <c r="J481" s="7"/>
      <c r="K481" s="7"/>
      <c r="L481" s="7"/>
      <c r="M481" s="7"/>
    </row>
    <row r="482" spans="1:13" x14ac:dyDescent="0.25">
      <c r="A482" s="7"/>
      <c r="B482" s="7"/>
      <c r="C482" s="7"/>
      <c r="D482" s="7"/>
      <c r="E482" s="82"/>
      <c r="F482" s="7"/>
      <c r="G482" s="7"/>
      <c r="H482" s="7"/>
      <c r="I482" s="7"/>
      <c r="J482" s="7"/>
      <c r="K482" s="7"/>
      <c r="L482" s="7"/>
      <c r="M482" s="7"/>
    </row>
    <row r="483" spans="1:13" x14ac:dyDescent="0.25">
      <c r="A483" s="7"/>
      <c r="B483" s="7"/>
      <c r="C483" s="7"/>
      <c r="D483" s="7"/>
      <c r="E483" s="82"/>
      <c r="F483" s="7"/>
      <c r="G483" s="7"/>
      <c r="H483" s="7"/>
      <c r="I483" s="7"/>
      <c r="J483" s="7"/>
      <c r="K483" s="7"/>
      <c r="L483" s="7"/>
      <c r="M483" s="7"/>
    </row>
    <row r="484" spans="1:13" x14ac:dyDescent="0.25">
      <c r="A484" s="7"/>
      <c r="B484" s="7"/>
      <c r="C484" s="7"/>
      <c r="D484" s="7"/>
      <c r="E484" s="82"/>
      <c r="F484" s="7"/>
      <c r="G484" s="7"/>
      <c r="H484" s="7"/>
      <c r="I484" s="7"/>
      <c r="J484" s="7"/>
      <c r="K484" s="7"/>
      <c r="L484" s="7"/>
      <c r="M484" s="7"/>
    </row>
    <row r="485" spans="1:13" x14ac:dyDescent="0.25">
      <c r="A485" s="7"/>
      <c r="B485" s="7"/>
      <c r="C485" s="7"/>
      <c r="D485" s="7"/>
      <c r="E485" s="82"/>
      <c r="F485" s="7"/>
      <c r="G485" s="7"/>
      <c r="H485" s="7"/>
      <c r="I485" s="7"/>
      <c r="J485" s="7"/>
      <c r="K485" s="7"/>
      <c r="L485" s="7"/>
      <c r="M485" s="7"/>
    </row>
    <row r="486" spans="1:13" x14ac:dyDescent="0.25">
      <c r="A486" s="7"/>
      <c r="B486" s="7"/>
      <c r="C486" s="7"/>
      <c r="D486" s="7"/>
      <c r="E486" s="82"/>
      <c r="F486" s="7"/>
      <c r="G486" s="7"/>
      <c r="H486" s="7"/>
      <c r="I486" s="7"/>
      <c r="J486" s="7"/>
      <c r="K486" s="7"/>
      <c r="L486" s="7"/>
      <c r="M486" s="7"/>
    </row>
    <row r="487" spans="1:13" x14ac:dyDescent="0.25">
      <c r="A487" s="7"/>
      <c r="B487" s="7"/>
      <c r="C487" s="7"/>
      <c r="D487" s="7"/>
      <c r="E487" s="82"/>
      <c r="F487" s="7"/>
      <c r="G487" s="7"/>
      <c r="H487" s="7"/>
      <c r="I487" s="7"/>
      <c r="J487" s="7"/>
      <c r="K487" s="7"/>
      <c r="L487" s="7"/>
      <c r="M487" s="7"/>
    </row>
    <row r="488" spans="1:13" x14ac:dyDescent="0.25">
      <c r="A488" s="7"/>
      <c r="B488" s="7"/>
      <c r="C488" s="7"/>
      <c r="D488" s="7"/>
      <c r="E488" s="82"/>
      <c r="F488" s="7"/>
      <c r="G488" s="7"/>
      <c r="H488" s="7"/>
      <c r="I488" s="7"/>
      <c r="J488" s="7"/>
      <c r="K488" s="7"/>
      <c r="L488" s="7"/>
      <c r="M488" s="7"/>
    </row>
    <row r="489" spans="1:13" x14ac:dyDescent="0.25">
      <c r="A489" s="7"/>
      <c r="B489" s="7"/>
      <c r="C489" s="7"/>
      <c r="D489" s="7"/>
      <c r="E489" s="82"/>
      <c r="F489" s="7"/>
      <c r="G489" s="7"/>
      <c r="H489" s="7"/>
      <c r="I489" s="7"/>
      <c r="J489" s="7"/>
      <c r="K489" s="7"/>
      <c r="L489" s="7"/>
      <c r="M489" s="7"/>
    </row>
    <row r="490" spans="1:13" x14ac:dyDescent="0.25">
      <c r="A490" s="7"/>
      <c r="B490" s="7"/>
      <c r="C490" s="7"/>
      <c r="D490" s="7"/>
      <c r="E490" s="82"/>
      <c r="F490" s="7"/>
      <c r="G490" s="7"/>
      <c r="H490" s="7"/>
      <c r="I490" s="7"/>
      <c r="J490" s="7"/>
      <c r="K490" s="7"/>
      <c r="L490" s="7"/>
      <c r="M490" s="7"/>
    </row>
    <row r="491" spans="1:13" x14ac:dyDescent="0.25">
      <c r="A491" s="7"/>
      <c r="B491" s="7"/>
      <c r="C491" s="7"/>
      <c r="D491" s="7"/>
      <c r="E491" s="82"/>
      <c r="F491" s="7"/>
      <c r="G491" s="7"/>
      <c r="H491" s="7"/>
      <c r="I491" s="7"/>
      <c r="J491" s="7"/>
      <c r="K491" s="7"/>
      <c r="L491" s="7"/>
      <c r="M491" s="7"/>
    </row>
    <row r="492" spans="1:13" x14ac:dyDescent="0.25">
      <c r="A492" s="7"/>
      <c r="B492" s="7"/>
      <c r="C492" s="7"/>
      <c r="D492" s="7"/>
      <c r="E492" s="82"/>
      <c r="F492" s="7"/>
      <c r="G492" s="7"/>
      <c r="H492" s="7"/>
      <c r="I492" s="7"/>
      <c r="J492" s="7"/>
      <c r="K492" s="7"/>
      <c r="L492" s="7"/>
      <c r="M492" s="7"/>
    </row>
    <row r="493" spans="1:13" x14ac:dyDescent="0.25">
      <c r="A493" s="7"/>
      <c r="B493" s="7"/>
      <c r="C493" s="7"/>
      <c r="D493" s="7"/>
      <c r="E493" s="82"/>
      <c r="F493" s="7"/>
      <c r="G493" s="7"/>
      <c r="H493" s="7"/>
      <c r="I493" s="7"/>
      <c r="J493" s="7"/>
      <c r="K493" s="7"/>
      <c r="L493" s="7"/>
      <c r="M493" s="7"/>
    </row>
    <row r="494" spans="1:13" x14ac:dyDescent="0.25">
      <c r="A494" s="7"/>
      <c r="B494" s="7"/>
      <c r="C494" s="7"/>
      <c r="D494" s="7"/>
      <c r="E494" s="82"/>
      <c r="F494" s="7"/>
      <c r="G494" s="7"/>
      <c r="H494" s="7"/>
      <c r="I494" s="7"/>
      <c r="J494" s="7"/>
      <c r="K494" s="7"/>
      <c r="L494" s="7"/>
      <c r="M494" s="7"/>
    </row>
    <row r="495" spans="1:13" x14ac:dyDescent="0.25">
      <c r="A495" s="7"/>
      <c r="B495" s="7"/>
      <c r="C495" s="7"/>
      <c r="D495" s="7"/>
      <c r="E495" s="82"/>
      <c r="F495" s="7"/>
      <c r="G495" s="7"/>
      <c r="H495" s="7"/>
      <c r="I495" s="7"/>
      <c r="J495" s="7"/>
      <c r="K495" s="7"/>
      <c r="L495" s="7"/>
      <c r="M495" s="7"/>
    </row>
    <row r="496" spans="1:13" x14ac:dyDescent="0.25">
      <c r="A496" s="7"/>
      <c r="B496" s="7"/>
      <c r="C496" s="7"/>
      <c r="D496" s="7"/>
      <c r="E496" s="82"/>
      <c r="F496" s="7"/>
      <c r="G496" s="7"/>
      <c r="H496" s="7"/>
      <c r="I496" s="7"/>
      <c r="J496" s="7"/>
      <c r="K496" s="7"/>
      <c r="L496" s="7"/>
      <c r="M496" s="7"/>
    </row>
    <row r="497" spans="1:13" x14ac:dyDescent="0.25">
      <c r="A497" s="7"/>
      <c r="B497" s="7"/>
      <c r="C497" s="7"/>
      <c r="D497" s="7"/>
      <c r="E497" s="82"/>
      <c r="F497" s="7"/>
      <c r="G497" s="7"/>
      <c r="H497" s="7"/>
      <c r="I497" s="7"/>
      <c r="J497" s="7"/>
      <c r="K497" s="7"/>
      <c r="L497" s="7"/>
      <c r="M497" s="7"/>
    </row>
    <row r="498" spans="1:13" x14ac:dyDescent="0.25">
      <c r="A498" s="7"/>
      <c r="B498" s="7"/>
      <c r="C498" s="7"/>
      <c r="D498" s="7"/>
      <c r="E498" s="82"/>
      <c r="F498" s="7"/>
      <c r="G498" s="7"/>
      <c r="H498" s="7"/>
      <c r="I498" s="7"/>
      <c r="J498" s="7"/>
      <c r="K498" s="7"/>
      <c r="L498" s="7"/>
      <c r="M498" s="7"/>
    </row>
    <row r="499" spans="1:13" x14ac:dyDescent="0.25">
      <c r="A499" s="7"/>
      <c r="B499" s="7"/>
      <c r="C499" s="7"/>
      <c r="D499" s="7"/>
      <c r="E499" s="82"/>
      <c r="F499" s="7"/>
      <c r="G499" s="7"/>
      <c r="H499" s="7"/>
      <c r="I499" s="7"/>
      <c r="J499" s="7"/>
      <c r="K499" s="7"/>
      <c r="L499" s="7"/>
      <c r="M499" s="7"/>
    </row>
    <row r="500" spans="1:13" x14ac:dyDescent="0.25">
      <c r="A500" s="7"/>
      <c r="B500" s="7"/>
      <c r="C500" s="7"/>
      <c r="D500" s="7"/>
      <c r="E500" s="82"/>
      <c r="F500" s="7"/>
      <c r="G500" s="7"/>
      <c r="H500" s="7"/>
      <c r="I500" s="7"/>
      <c r="J500" s="7"/>
      <c r="K500" s="7"/>
      <c r="L500" s="7"/>
      <c r="M500" s="7"/>
    </row>
    <row r="501" spans="1:13" x14ac:dyDescent="0.25">
      <c r="A501" s="7"/>
      <c r="B501" s="7"/>
      <c r="C501" s="7"/>
      <c r="D501" s="7"/>
      <c r="E501" s="82"/>
      <c r="F501" s="7"/>
      <c r="G501" s="7"/>
      <c r="H501" s="7"/>
      <c r="I501" s="7"/>
      <c r="J501" s="7"/>
      <c r="K501" s="7"/>
      <c r="L501" s="7"/>
      <c r="M501" s="7"/>
    </row>
    <row r="502" spans="1:13" x14ac:dyDescent="0.25">
      <c r="A502" s="7"/>
      <c r="B502" s="7"/>
      <c r="C502" s="7"/>
      <c r="D502" s="7"/>
      <c r="E502" s="82"/>
      <c r="F502" s="7"/>
      <c r="G502" s="7"/>
      <c r="H502" s="7"/>
      <c r="I502" s="7"/>
      <c r="J502" s="7"/>
      <c r="K502" s="7"/>
      <c r="L502" s="7"/>
      <c r="M502" s="7"/>
    </row>
    <row r="503" spans="1:13" x14ac:dyDescent="0.25">
      <c r="A503" s="7"/>
      <c r="B503" s="7"/>
      <c r="C503" s="7"/>
      <c r="D503" s="7"/>
      <c r="E503" s="82"/>
      <c r="F503" s="7"/>
      <c r="G503" s="7"/>
      <c r="H503" s="7"/>
      <c r="I503" s="7"/>
      <c r="J503" s="7"/>
      <c r="K503" s="7"/>
      <c r="L503" s="7"/>
      <c r="M503" s="7"/>
    </row>
    <row r="504" spans="1:13" x14ac:dyDescent="0.25">
      <c r="A504" s="7"/>
      <c r="B504" s="7"/>
      <c r="C504" s="7"/>
      <c r="D504" s="7"/>
      <c r="E504" s="82"/>
      <c r="F504" s="7"/>
      <c r="G504" s="7"/>
      <c r="H504" s="7"/>
      <c r="I504" s="7"/>
      <c r="J504" s="7"/>
      <c r="K504" s="7"/>
      <c r="L504" s="7"/>
      <c r="M504" s="7"/>
    </row>
    <row r="505" spans="1:13" x14ac:dyDescent="0.25">
      <c r="A505" s="7"/>
      <c r="B505" s="7"/>
      <c r="C505" s="7"/>
      <c r="D505" s="7"/>
      <c r="E505" s="82"/>
      <c r="F505" s="7"/>
      <c r="G505" s="7"/>
      <c r="H505" s="7"/>
      <c r="I505" s="7"/>
      <c r="J505" s="7"/>
      <c r="K505" s="7"/>
      <c r="L505" s="7"/>
      <c r="M505" s="7"/>
    </row>
    <row r="506" spans="1:13" x14ac:dyDescent="0.25">
      <c r="A506" s="7"/>
      <c r="B506" s="7"/>
      <c r="C506" s="7"/>
      <c r="D506" s="7"/>
      <c r="E506" s="82"/>
      <c r="F506" s="7"/>
      <c r="G506" s="7"/>
      <c r="H506" s="7"/>
      <c r="I506" s="7"/>
      <c r="J506" s="7"/>
      <c r="K506" s="7"/>
      <c r="L506" s="7"/>
      <c r="M506" s="7"/>
    </row>
    <row r="507" spans="1:13" x14ac:dyDescent="0.25">
      <c r="A507" s="7"/>
      <c r="B507" s="7"/>
      <c r="C507" s="7"/>
      <c r="D507" s="7"/>
      <c r="E507" s="82"/>
      <c r="F507" s="7"/>
      <c r="G507" s="7"/>
      <c r="H507" s="7"/>
      <c r="I507" s="7"/>
      <c r="J507" s="7"/>
      <c r="K507" s="7"/>
      <c r="L507" s="7"/>
      <c r="M507" s="7"/>
    </row>
    <row r="508" spans="1:13" x14ac:dyDescent="0.25">
      <c r="A508" s="7"/>
      <c r="B508" s="7"/>
      <c r="C508" s="7"/>
      <c r="D508" s="7"/>
      <c r="E508" s="82"/>
      <c r="F508" s="7"/>
      <c r="G508" s="7"/>
      <c r="H508" s="7"/>
      <c r="I508" s="7"/>
      <c r="J508" s="7"/>
      <c r="K508" s="7"/>
      <c r="L508" s="7"/>
      <c r="M508" s="7"/>
    </row>
    <row r="509" spans="1:13" x14ac:dyDescent="0.25">
      <c r="A509" s="7"/>
      <c r="B509" s="7"/>
      <c r="C509" s="7"/>
      <c r="D509" s="7"/>
      <c r="E509" s="82"/>
      <c r="F509" s="7"/>
      <c r="G509" s="7"/>
      <c r="H509" s="7"/>
      <c r="I509" s="7"/>
      <c r="J509" s="7"/>
      <c r="K509" s="7"/>
      <c r="L509" s="7"/>
      <c r="M509" s="7"/>
    </row>
    <row r="510" spans="1:13" x14ac:dyDescent="0.25">
      <c r="A510" s="7"/>
      <c r="B510" s="7"/>
      <c r="C510" s="7"/>
      <c r="D510" s="7"/>
      <c r="E510" s="82"/>
      <c r="F510" s="7"/>
      <c r="G510" s="7"/>
      <c r="H510" s="7"/>
      <c r="I510" s="7"/>
      <c r="J510" s="7"/>
      <c r="K510" s="7"/>
      <c r="L510" s="7"/>
      <c r="M510" s="7"/>
    </row>
    <row r="511" spans="1:13" x14ac:dyDescent="0.25">
      <c r="A511" s="7"/>
      <c r="B511" s="7"/>
      <c r="C511" s="7"/>
      <c r="D511" s="7"/>
      <c r="E511" s="82"/>
      <c r="F511" s="7"/>
      <c r="G511" s="7"/>
      <c r="H511" s="7"/>
      <c r="I511" s="7"/>
      <c r="J511" s="7"/>
      <c r="K511" s="7"/>
      <c r="L511" s="7"/>
      <c r="M511" s="7"/>
    </row>
    <row r="512" spans="1:13" x14ac:dyDescent="0.25">
      <c r="A512" s="7"/>
      <c r="B512" s="7"/>
      <c r="C512" s="7"/>
      <c r="D512" s="7"/>
      <c r="E512" s="82"/>
      <c r="F512" s="7"/>
      <c r="G512" s="7"/>
      <c r="H512" s="7"/>
      <c r="I512" s="7"/>
      <c r="J512" s="7"/>
      <c r="K512" s="7"/>
      <c r="L512" s="7"/>
      <c r="M512" s="7"/>
    </row>
    <row r="513" spans="1:13" x14ac:dyDescent="0.25">
      <c r="A513" s="7"/>
      <c r="B513" s="7"/>
      <c r="C513" s="7"/>
      <c r="D513" s="7"/>
      <c r="E513" s="82"/>
      <c r="F513" s="7"/>
      <c r="G513" s="7"/>
      <c r="H513" s="7"/>
      <c r="I513" s="7"/>
      <c r="J513" s="7"/>
      <c r="K513" s="7"/>
      <c r="L513" s="7"/>
      <c r="M513" s="7"/>
    </row>
    <row r="514" spans="1:13" x14ac:dyDescent="0.25">
      <c r="A514" s="7"/>
      <c r="B514" s="7"/>
      <c r="C514" s="7"/>
      <c r="D514" s="7"/>
      <c r="E514" s="82"/>
      <c r="F514" s="7"/>
      <c r="G514" s="7"/>
      <c r="H514" s="7"/>
      <c r="I514" s="7"/>
      <c r="J514" s="7"/>
      <c r="K514" s="7"/>
      <c r="L514" s="7"/>
      <c r="M514" s="7"/>
    </row>
    <row r="515" spans="1:13" x14ac:dyDescent="0.25">
      <c r="A515" s="7"/>
      <c r="B515" s="7"/>
      <c r="C515" s="7"/>
      <c r="D515" s="7"/>
      <c r="E515" s="82"/>
      <c r="F515" s="7"/>
      <c r="G515" s="7"/>
      <c r="H515" s="7"/>
      <c r="I515" s="7"/>
      <c r="J515" s="7"/>
      <c r="K515" s="7"/>
      <c r="L515" s="7"/>
      <c r="M515" s="7"/>
    </row>
    <row r="516" spans="1:13" x14ac:dyDescent="0.25">
      <c r="A516" s="7"/>
      <c r="B516" s="7"/>
      <c r="C516" s="7"/>
      <c r="D516" s="7"/>
      <c r="E516" s="82"/>
      <c r="F516" s="7"/>
      <c r="G516" s="7"/>
      <c r="H516" s="7"/>
      <c r="I516" s="7"/>
      <c r="J516" s="7"/>
      <c r="K516" s="7"/>
      <c r="L516" s="7"/>
      <c r="M516" s="7"/>
    </row>
    <row r="517" spans="1:13" x14ac:dyDescent="0.25">
      <c r="A517" s="7"/>
      <c r="B517" s="7"/>
      <c r="C517" s="7"/>
      <c r="D517" s="7"/>
      <c r="E517" s="82"/>
      <c r="F517" s="7"/>
      <c r="G517" s="7"/>
      <c r="H517" s="7"/>
      <c r="I517" s="7"/>
      <c r="J517" s="7"/>
      <c r="K517" s="7"/>
      <c r="L517" s="7"/>
      <c r="M517" s="7"/>
    </row>
    <row r="518" spans="1:13" x14ac:dyDescent="0.25">
      <c r="A518" s="7"/>
      <c r="B518" s="7"/>
      <c r="C518" s="7"/>
      <c r="D518" s="7"/>
      <c r="E518" s="82"/>
      <c r="F518" s="7"/>
      <c r="G518" s="7"/>
      <c r="H518" s="7"/>
      <c r="I518" s="7"/>
      <c r="J518" s="7"/>
      <c r="K518" s="7"/>
      <c r="L518" s="7"/>
      <c r="M518" s="7"/>
    </row>
    <row r="519" spans="1:13" x14ac:dyDescent="0.25">
      <c r="A519" s="7"/>
      <c r="B519" s="7"/>
      <c r="C519" s="7"/>
      <c r="D519" s="7"/>
      <c r="E519" s="82"/>
      <c r="F519" s="7"/>
      <c r="G519" s="7"/>
      <c r="H519" s="7"/>
      <c r="I519" s="7"/>
      <c r="J519" s="7"/>
      <c r="K519" s="7"/>
      <c r="L519" s="7"/>
      <c r="M519" s="7"/>
    </row>
    <row r="520" spans="1:13" x14ac:dyDescent="0.25">
      <c r="A520" s="7"/>
      <c r="B520" s="7"/>
      <c r="C520" s="7"/>
      <c r="D520" s="7"/>
      <c r="E520" s="82"/>
      <c r="F520" s="7"/>
      <c r="G520" s="7"/>
      <c r="H520" s="7"/>
      <c r="I520" s="7"/>
      <c r="J520" s="7"/>
      <c r="K520" s="7"/>
      <c r="L520" s="7"/>
      <c r="M520" s="7"/>
    </row>
    <row r="521" spans="1:13" x14ac:dyDescent="0.25">
      <c r="A521" s="7"/>
      <c r="B521" s="7"/>
      <c r="C521" s="7"/>
      <c r="D521" s="7"/>
      <c r="E521" s="82"/>
      <c r="F521" s="7"/>
      <c r="G521" s="7"/>
      <c r="H521" s="7"/>
      <c r="I521" s="7"/>
      <c r="J521" s="7"/>
      <c r="K521" s="7"/>
      <c r="L521" s="7"/>
      <c r="M521" s="7"/>
    </row>
    <row r="522" spans="1:13" x14ac:dyDescent="0.25">
      <c r="A522" s="7"/>
      <c r="B522" s="7"/>
      <c r="C522" s="7"/>
      <c r="D522" s="7"/>
      <c r="E522" s="82"/>
      <c r="F522" s="7"/>
      <c r="G522" s="7"/>
      <c r="H522" s="7"/>
      <c r="I522" s="7"/>
      <c r="J522" s="7"/>
      <c r="K522" s="7"/>
      <c r="L522" s="7"/>
      <c r="M522" s="7"/>
    </row>
    <row r="523" spans="1:13" x14ac:dyDescent="0.25">
      <c r="A523" s="7"/>
      <c r="B523" s="7"/>
      <c r="C523" s="7"/>
      <c r="D523" s="7"/>
      <c r="E523" s="82"/>
      <c r="F523" s="7"/>
      <c r="G523" s="7"/>
      <c r="H523" s="7"/>
      <c r="I523" s="7"/>
      <c r="J523" s="7"/>
      <c r="K523" s="7"/>
      <c r="L523" s="7"/>
      <c r="M523" s="7"/>
    </row>
    <row r="524" spans="1:13" x14ac:dyDescent="0.25">
      <c r="A524" s="7"/>
      <c r="B524" s="7"/>
      <c r="C524" s="7"/>
      <c r="D524" s="7"/>
      <c r="E524" s="82"/>
      <c r="F524" s="7"/>
      <c r="G524" s="7"/>
      <c r="H524" s="7"/>
      <c r="I524" s="7"/>
      <c r="J524" s="7"/>
      <c r="K524" s="7"/>
      <c r="L524" s="7"/>
      <c r="M524" s="7"/>
    </row>
    <row r="525" spans="1:13" x14ac:dyDescent="0.25">
      <c r="A525" s="7"/>
      <c r="B525" s="7"/>
      <c r="C525" s="7"/>
      <c r="D525" s="7"/>
      <c r="E525" s="82"/>
      <c r="F525" s="7"/>
      <c r="G525" s="7"/>
      <c r="H525" s="7"/>
      <c r="I525" s="7"/>
      <c r="J525" s="7"/>
      <c r="K525" s="7"/>
      <c r="L525" s="7"/>
      <c r="M525" s="7"/>
    </row>
    <row r="526" spans="1:13" x14ac:dyDescent="0.25">
      <c r="A526" s="7"/>
      <c r="B526" s="7"/>
      <c r="C526" s="7"/>
      <c r="D526" s="7"/>
      <c r="E526" s="82"/>
      <c r="F526" s="7"/>
      <c r="G526" s="7"/>
      <c r="H526" s="7"/>
      <c r="I526" s="7"/>
      <c r="J526" s="7"/>
      <c r="K526" s="7"/>
      <c r="L526" s="7"/>
      <c r="M526" s="7"/>
    </row>
    <row r="527" spans="1:13" x14ac:dyDescent="0.25">
      <c r="A527" s="7"/>
      <c r="B527" s="7"/>
      <c r="C527" s="7"/>
      <c r="D527" s="7"/>
      <c r="E527" s="82"/>
      <c r="F527" s="7"/>
      <c r="G527" s="7"/>
      <c r="H527" s="7"/>
      <c r="I527" s="7"/>
      <c r="J527" s="7"/>
      <c r="K527" s="7"/>
      <c r="L527" s="7"/>
      <c r="M527" s="7"/>
    </row>
    <row r="528" spans="1:13" x14ac:dyDescent="0.25">
      <c r="A528" s="7"/>
      <c r="B528" s="7"/>
      <c r="C528" s="7"/>
      <c r="D528" s="7"/>
      <c r="E528" s="82"/>
      <c r="F528" s="7"/>
      <c r="G528" s="7"/>
      <c r="H528" s="7"/>
      <c r="I528" s="7"/>
      <c r="J528" s="7"/>
      <c r="K528" s="7"/>
      <c r="L528" s="7"/>
      <c r="M528" s="7"/>
    </row>
    <row r="529" spans="1:13" x14ac:dyDescent="0.25">
      <c r="A529" s="7"/>
      <c r="B529" s="7"/>
      <c r="C529" s="7"/>
      <c r="D529" s="7"/>
      <c r="E529" s="82"/>
      <c r="F529" s="7"/>
      <c r="G529" s="7"/>
      <c r="H529" s="7"/>
      <c r="I529" s="7"/>
      <c r="J529" s="7"/>
      <c r="K529" s="7"/>
      <c r="L529" s="7"/>
      <c r="M529" s="7"/>
    </row>
    <row r="530" spans="1:13" x14ac:dyDescent="0.25">
      <c r="A530" s="7"/>
      <c r="B530" s="7"/>
      <c r="C530" s="7"/>
      <c r="D530" s="7"/>
      <c r="E530" s="82"/>
      <c r="F530" s="7"/>
      <c r="G530" s="7"/>
      <c r="H530" s="7"/>
      <c r="I530" s="7"/>
      <c r="J530" s="7"/>
      <c r="K530" s="7"/>
      <c r="L530" s="7"/>
      <c r="M530" s="7"/>
    </row>
    <row r="531" spans="1:13" x14ac:dyDescent="0.25">
      <c r="A531" s="7"/>
      <c r="B531" s="7"/>
      <c r="C531" s="7"/>
      <c r="D531" s="7"/>
      <c r="E531" s="82"/>
      <c r="F531" s="7"/>
      <c r="G531" s="7"/>
      <c r="H531" s="7"/>
      <c r="I531" s="7"/>
      <c r="J531" s="7"/>
      <c r="K531" s="7"/>
      <c r="L531" s="7"/>
      <c r="M531" s="7"/>
    </row>
    <row r="532" spans="1:13" x14ac:dyDescent="0.25">
      <c r="A532" s="7"/>
      <c r="B532" s="7"/>
      <c r="C532" s="7"/>
      <c r="D532" s="7"/>
      <c r="E532" s="82"/>
      <c r="F532" s="7"/>
      <c r="G532" s="7"/>
      <c r="H532" s="7"/>
      <c r="I532" s="7"/>
      <c r="J532" s="7"/>
      <c r="K532" s="7"/>
      <c r="L532" s="7"/>
      <c r="M532" s="7"/>
    </row>
    <row r="533" spans="1:13" x14ac:dyDescent="0.25">
      <c r="A533" s="7"/>
      <c r="B533" s="7"/>
      <c r="C533" s="7"/>
      <c r="D533" s="7"/>
      <c r="E533" s="82"/>
      <c r="F533" s="7"/>
      <c r="G533" s="7"/>
      <c r="H533" s="7"/>
      <c r="I533" s="7"/>
      <c r="J533" s="7"/>
      <c r="K533" s="7"/>
      <c r="L533" s="7"/>
      <c r="M533" s="7"/>
    </row>
    <row r="534" spans="1:13" x14ac:dyDescent="0.25">
      <c r="A534" s="7"/>
      <c r="B534" s="7"/>
      <c r="C534" s="7"/>
      <c r="D534" s="7"/>
      <c r="E534" s="82"/>
      <c r="F534" s="7"/>
      <c r="G534" s="7"/>
      <c r="H534" s="7"/>
      <c r="I534" s="7"/>
      <c r="J534" s="7"/>
      <c r="K534" s="7"/>
      <c r="L534" s="7"/>
      <c r="M534" s="7"/>
    </row>
    <row r="535" spans="1:13" x14ac:dyDescent="0.25">
      <c r="A535" s="7"/>
      <c r="B535" s="7"/>
      <c r="C535" s="7"/>
      <c r="D535" s="7"/>
      <c r="E535" s="82"/>
      <c r="F535" s="7"/>
      <c r="G535" s="7"/>
      <c r="H535" s="7"/>
      <c r="I535" s="7"/>
      <c r="J535" s="7"/>
      <c r="K535" s="7"/>
      <c r="L535" s="7"/>
      <c r="M535" s="7"/>
    </row>
    <row r="536" spans="1:13" x14ac:dyDescent="0.25">
      <c r="A536" s="7"/>
      <c r="B536" s="7"/>
      <c r="C536" s="7"/>
      <c r="D536" s="7"/>
      <c r="E536" s="82"/>
      <c r="F536" s="7"/>
      <c r="G536" s="7"/>
      <c r="H536" s="7"/>
      <c r="I536" s="7"/>
      <c r="J536" s="7"/>
      <c r="K536" s="7"/>
      <c r="L536" s="7"/>
      <c r="M536" s="7"/>
    </row>
    <row r="537" spans="1:13" x14ac:dyDescent="0.25">
      <c r="A537" s="7"/>
      <c r="B537" s="7"/>
      <c r="C537" s="7"/>
      <c r="D537" s="7"/>
      <c r="E537" s="82"/>
      <c r="F537" s="7"/>
      <c r="G537" s="7"/>
      <c r="H537" s="7"/>
      <c r="I537" s="7"/>
      <c r="J537" s="7"/>
      <c r="K537" s="7"/>
      <c r="L537" s="7"/>
      <c r="M537" s="7"/>
    </row>
    <row r="538" spans="1:13" x14ac:dyDescent="0.25">
      <c r="A538" s="7"/>
      <c r="B538" s="7"/>
      <c r="C538" s="7"/>
      <c r="D538" s="7"/>
      <c r="E538" s="82"/>
      <c r="F538" s="7"/>
      <c r="G538" s="7"/>
      <c r="H538" s="7"/>
      <c r="I538" s="7"/>
      <c r="J538" s="7"/>
      <c r="K538" s="7"/>
      <c r="L538" s="7"/>
      <c r="M538" s="7"/>
    </row>
    <row r="539" spans="1:13" x14ac:dyDescent="0.25">
      <c r="A539" s="7"/>
      <c r="B539" s="7"/>
      <c r="C539" s="7"/>
      <c r="D539" s="7"/>
      <c r="E539" s="82"/>
      <c r="F539" s="7"/>
      <c r="G539" s="7"/>
      <c r="H539" s="7"/>
      <c r="I539" s="7"/>
      <c r="J539" s="7"/>
      <c r="K539" s="7"/>
      <c r="L539" s="7"/>
      <c r="M539" s="7"/>
    </row>
    <row r="540" spans="1:13" x14ac:dyDescent="0.25">
      <c r="A540" s="7"/>
      <c r="B540" s="7"/>
      <c r="C540" s="7"/>
      <c r="D540" s="7"/>
      <c r="E540" s="82"/>
      <c r="F540" s="7"/>
      <c r="G540" s="7"/>
      <c r="H540" s="7"/>
      <c r="I540" s="7"/>
      <c r="J540" s="7"/>
      <c r="K540" s="7"/>
      <c r="L540" s="7"/>
      <c r="M540" s="7"/>
    </row>
    <row r="541" spans="1:13" x14ac:dyDescent="0.25">
      <c r="A541" s="7"/>
      <c r="B541" s="7"/>
      <c r="C541" s="7"/>
      <c r="D541" s="7"/>
      <c r="E541" s="82"/>
      <c r="F541" s="7"/>
      <c r="G541" s="7"/>
      <c r="H541" s="7"/>
      <c r="I541" s="7"/>
      <c r="J541" s="7"/>
      <c r="K541" s="7"/>
      <c r="L541" s="7"/>
      <c r="M541" s="7"/>
    </row>
    <row r="542" spans="1:13" x14ac:dyDescent="0.25">
      <c r="A542" s="7"/>
      <c r="B542" s="7"/>
      <c r="C542" s="7"/>
      <c r="D542" s="7"/>
      <c r="E542" s="82"/>
      <c r="F542" s="7"/>
      <c r="G542" s="7"/>
      <c r="H542" s="7"/>
      <c r="I542" s="7"/>
      <c r="J542" s="7"/>
      <c r="K542" s="7"/>
      <c r="L542" s="7"/>
      <c r="M542" s="7"/>
    </row>
    <row r="543" spans="1:13" x14ac:dyDescent="0.25">
      <c r="A543" s="7"/>
      <c r="B543" s="7"/>
      <c r="C543" s="7"/>
      <c r="D543" s="7"/>
      <c r="E543" s="82"/>
      <c r="F543" s="7"/>
      <c r="G543" s="7"/>
      <c r="H543" s="7"/>
      <c r="I543" s="7"/>
      <c r="J543" s="7"/>
      <c r="K543" s="7"/>
      <c r="L543" s="7"/>
      <c r="M543" s="7"/>
    </row>
    <row r="544" spans="1:13" x14ac:dyDescent="0.25">
      <c r="A544" s="7"/>
      <c r="B544" s="7"/>
      <c r="C544" s="7"/>
      <c r="D544" s="7"/>
      <c r="E544" s="82"/>
      <c r="F544" s="7"/>
      <c r="G544" s="7"/>
      <c r="H544" s="7"/>
      <c r="I544" s="7"/>
      <c r="J544" s="7"/>
      <c r="K544" s="7"/>
      <c r="L544" s="7"/>
      <c r="M544" s="7"/>
    </row>
    <row r="545" spans="1:13" x14ac:dyDescent="0.25">
      <c r="A545" s="7"/>
      <c r="B545" s="7"/>
      <c r="C545" s="7"/>
      <c r="D545" s="7"/>
      <c r="E545" s="82"/>
      <c r="F545" s="7"/>
      <c r="G545" s="7"/>
      <c r="H545" s="7"/>
      <c r="I545" s="7"/>
      <c r="J545" s="7"/>
      <c r="K545" s="7"/>
      <c r="L545" s="7"/>
      <c r="M545" s="7"/>
    </row>
    <row r="546" spans="1:13" x14ac:dyDescent="0.25">
      <c r="A546" s="7"/>
      <c r="B546" s="7"/>
      <c r="C546" s="7"/>
      <c r="D546" s="7"/>
      <c r="E546" s="82"/>
      <c r="F546" s="7"/>
      <c r="G546" s="7"/>
      <c r="H546" s="7"/>
      <c r="I546" s="7"/>
      <c r="J546" s="7"/>
      <c r="K546" s="7"/>
      <c r="L546" s="7"/>
      <c r="M546" s="7"/>
    </row>
    <row r="547" spans="1:13" x14ac:dyDescent="0.25">
      <c r="A547" s="7"/>
      <c r="B547" s="7"/>
      <c r="C547" s="7"/>
      <c r="D547" s="7"/>
      <c r="E547" s="82"/>
      <c r="F547" s="7"/>
      <c r="G547" s="7"/>
      <c r="H547" s="7"/>
      <c r="I547" s="7"/>
      <c r="J547" s="7"/>
      <c r="K547" s="7"/>
      <c r="L547" s="7"/>
      <c r="M547" s="7"/>
    </row>
    <row r="548" spans="1:13" x14ac:dyDescent="0.25">
      <c r="A548" s="7"/>
      <c r="B548" s="7"/>
      <c r="C548" s="7"/>
      <c r="D548" s="7"/>
      <c r="E548" s="82"/>
      <c r="F548" s="7"/>
      <c r="G548" s="7"/>
      <c r="H548" s="7"/>
      <c r="I548" s="7"/>
      <c r="J548" s="7"/>
      <c r="K548" s="7"/>
      <c r="L548" s="7"/>
      <c r="M548" s="7"/>
    </row>
    <row r="549" spans="1:13" x14ac:dyDescent="0.25">
      <c r="A549" s="7"/>
      <c r="B549" s="7"/>
      <c r="C549" s="7"/>
      <c r="D549" s="7"/>
      <c r="E549" s="82"/>
      <c r="F549" s="7"/>
      <c r="G549" s="7"/>
      <c r="H549" s="7"/>
      <c r="I549" s="7"/>
      <c r="J549" s="7"/>
      <c r="K549" s="7"/>
      <c r="L549" s="7"/>
      <c r="M549" s="7"/>
    </row>
    <row r="550" spans="1:13" x14ac:dyDescent="0.25">
      <c r="A550" s="7"/>
      <c r="B550" s="7"/>
      <c r="C550" s="7"/>
      <c r="D550" s="7"/>
      <c r="E550" s="82"/>
      <c r="F550" s="7"/>
      <c r="G550" s="7"/>
      <c r="H550" s="7"/>
      <c r="I550" s="7"/>
      <c r="J550" s="7"/>
      <c r="K550" s="7"/>
      <c r="L550" s="7"/>
      <c r="M550" s="7"/>
    </row>
    <row r="551" spans="1:13" x14ac:dyDescent="0.25">
      <c r="A551" s="7"/>
      <c r="B551" s="7"/>
      <c r="C551" s="7"/>
      <c r="D551" s="7"/>
      <c r="E551" s="82"/>
      <c r="F551" s="7"/>
      <c r="G551" s="7"/>
      <c r="H551" s="7"/>
      <c r="I551" s="7"/>
      <c r="J551" s="7"/>
      <c r="K551" s="7"/>
      <c r="L551" s="7"/>
      <c r="M551" s="7"/>
    </row>
    <row r="552" spans="1:13" x14ac:dyDescent="0.25">
      <c r="A552" s="7"/>
      <c r="B552" s="7"/>
      <c r="C552" s="7"/>
      <c r="D552" s="7"/>
      <c r="E552" s="82"/>
      <c r="F552" s="7"/>
      <c r="G552" s="7"/>
      <c r="H552" s="7"/>
      <c r="I552" s="7"/>
      <c r="J552" s="7"/>
      <c r="K552" s="7"/>
      <c r="L552" s="7"/>
      <c r="M552" s="7"/>
    </row>
    <row r="553" spans="1:13" x14ac:dyDescent="0.25">
      <c r="A553" s="7"/>
      <c r="B553" s="7"/>
      <c r="C553" s="7"/>
      <c r="D553" s="7"/>
      <c r="E553" s="82"/>
      <c r="F553" s="7"/>
      <c r="G553" s="7"/>
      <c r="H553" s="7"/>
      <c r="I553" s="7"/>
      <c r="J553" s="7"/>
      <c r="K553" s="7"/>
      <c r="L553" s="7"/>
      <c r="M553" s="7"/>
    </row>
    <row r="554" spans="1:13" x14ac:dyDescent="0.25">
      <c r="A554" s="7"/>
      <c r="B554" s="7"/>
      <c r="C554" s="7"/>
      <c r="D554" s="7"/>
      <c r="E554" s="82"/>
      <c r="F554" s="7"/>
      <c r="G554" s="7"/>
      <c r="H554" s="7"/>
      <c r="I554" s="7"/>
      <c r="J554" s="7"/>
      <c r="K554" s="7"/>
      <c r="L554" s="7"/>
      <c r="M554" s="7"/>
    </row>
    <row r="555" spans="1:13" x14ac:dyDescent="0.25">
      <c r="A555" s="7"/>
      <c r="B555" s="7"/>
      <c r="C555" s="7"/>
      <c r="D555" s="7"/>
      <c r="E555" s="82"/>
      <c r="F555" s="7"/>
      <c r="G555" s="7"/>
      <c r="H555" s="7"/>
      <c r="I555" s="7"/>
      <c r="J555" s="7"/>
      <c r="K555" s="7"/>
      <c r="L555" s="7"/>
      <c r="M555" s="7"/>
    </row>
    <row r="556" spans="1:13" x14ac:dyDescent="0.25">
      <c r="A556" s="7"/>
      <c r="B556" s="7"/>
      <c r="C556" s="7"/>
      <c r="D556" s="7"/>
      <c r="E556" s="82"/>
      <c r="F556" s="7"/>
      <c r="G556" s="7"/>
      <c r="H556" s="7"/>
      <c r="I556" s="7"/>
      <c r="J556" s="7"/>
      <c r="K556" s="7"/>
      <c r="L556" s="7"/>
      <c r="M556" s="7"/>
    </row>
    <row r="557" spans="1:13" x14ac:dyDescent="0.25">
      <c r="A557" s="7"/>
      <c r="B557" s="7"/>
      <c r="C557" s="7"/>
      <c r="D557" s="7"/>
      <c r="E557" s="82"/>
      <c r="F557" s="7"/>
      <c r="G557" s="7"/>
      <c r="H557" s="7"/>
      <c r="I557" s="7"/>
      <c r="J557" s="7"/>
      <c r="K557" s="7"/>
      <c r="L557" s="7"/>
      <c r="M557" s="7"/>
    </row>
    <row r="558" spans="1:13" x14ac:dyDescent="0.25">
      <c r="A558" s="7"/>
      <c r="B558" s="7"/>
      <c r="C558" s="7"/>
      <c r="D558" s="7"/>
      <c r="E558" s="82"/>
      <c r="F558" s="7"/>
      <c r="G558" s="7"/>
      <c r="H558" s="7"/>
      <c r="I558" s="7"/>
      <c r="J558" s="7"/>
      <c r="K558" s="7"/>
      <c r="L558" s="7"/>
      <c r="M558" s="7"/>
    </row>
    <row r="559" spans="1:13" x14ac:dyDescent="0.25">
      <c r="A559" s="7"/>
      <c r="B559" s="7"/>
      <c r="C559" s="7"/>
      <c r="D559" s="7"/>
      <c r="E559" s="82"/>
      <c r="F559" s="7"/>
      <c r="G559" s="7"/>
      <c r="H559" s="7"/>
      <c r="I559" s="7"/>
      <c r="J559" s="7"/>
      <c r="K559" s="7"/>
      <c r="L559" s="7"/>
      <c r="M559" s="7"/>
    </row>
    <row r="560" spans="1:13" x14ac:dyDescent="0.25">
      <c r="A560" s="7"/>
      <c r="B560" s="7"/>
      <c r="C560" s="7"/>
      <c r="D560" s="7"/>
      <c r="E560" s="82"/>
      <c r="F560" s="7"/>
      <c r="G560" s="7"/>
      <c r="H560" s="7"/>
      <c r="I560" s="7"/>
      <c r="J560" s="7"/>
      <c r="K560" s="7"/>
      <c r="L560" s="7"/>
      <c r="M560" s="7"/>
    </row>
    <row r="561" spans="1:13" x14ac:dyDescent="0.25">
      <c r="A561" s="7"/>
      <c r="B561" s="7"/>
      <c r="C561" s="7"/>
      <c r="D561" s="7"/>
      <c r="E561" s="82"/>
      <c r="F561" s="7"/>
      <c r="G561" s="7"/>
      <c r="H561" s="7"/>
      <c r="I561" s="7"/>
      <c r="J561" s="7"/>
      <c r="K561" s="7"/>
      <c r="L561" s="7"/>
      <c r="M561" s="7"/>
    </row>
    <row r="562" spans="1:13" x14ac:dyDescent="0.25">
      <c r="A562" s="7"/>
      <c r="B562" s="7"/>
      <c r="C562" s="7"/>
      <c r="D562" s="7"/>
      <c r="E562" s="82"/>
      <c r="F562" s="7"/>
      <c r="G562" s="7"/>
      <c r="H562" s="7"/>
      <c r="I562" s="7"/>
      <c r="J562" s="7"/>
      <c r="K562" s="7"/>
      <c r="L562" s="7"/>
      <c r="M562" s="7"/>
    </row>
    <row r="563" spans="1:13" x14ac:dyDescent="0.25">
      <c r="A563" s="7"/>
      <c r="B563" s="7"/>
      <c r="C563" s="7"/>
      <c r="D563" s="7"/>
      <c r="E563" s="82"/>
      <c r="F563" s="7"/>
      <c r="G563" s="7"/>
      <c r="H563" s="7"/>
      <c r="I563" s="7"/>
      <c r="J563" s="7"/>
      <c r="K563" s="7"/>
      <c r="L563" s="7"/>
      <c r="M563" s="7"/>
    </row>
    <row r="564" spans="1:13" x14ac:dyDescent="0.25">
      <c r="A564" s="7"/>
      <c r="B564" s="7"/>
      <c r="C564" s="7"/>
      <c r="D564" s="7"/>
      <c r="E564" s="82"/>
      <c r="F564" s="7"/>
      <c r="G564" s="7"/>
      <c r="H564" s="7"/>
      <c r="I564" s="7"/>
      <c r="J564" s="7"/>
      <c r="K564" s="7"/>
      <c r="L564" s="7"/>
      <c r="M564" s="7"/>
    </row>
    <row r="565" spans="1:13" x14ac:dyDescent="0.25">
      <c r="A565" s="7"/>
      <c r="B565" s="7"/>
      <c r="C565" s="7"/>
      <c r="D565" s="7"/>
      <c r="E565" s="82"/>
      <c r="F565" s="7"/>
      <c r="G565" s="7"/>
      <c r="H565" s="7"/>
      <c r="I565" s="7"/>
      <c r="J565" s="7"/>
      <c r="K565" s="7"/>
      <c r="L565" s="7"/>
      <c r="M565" s="7"/>
    </row>
    <row r="566" spans="1:13" x14ac:dyDescent="0.25">
      <c r="A566" s="7"/>
      <c r="B566" s="7"/>
      <c r="C566" s="7"/>
      <c r="D566" s="7"/>
      <c r="E566" s="82"/>
      <c r="F566" s="7"/>
      <c r="G566" s="7"/>
      <c r="H566" s="7"/>
      <c r="I566" s="7"/>
      <c r="J566" s="7"/>
      <c r="K566" s="7"/>
      <c r="L566" s="7"/>
      <c r="M566" s="7"/>
    </row>
    <row r="567" spans="1:13" x14ac:dyDescent="0.25">
      <c r="A567" s="7"/>
      <c r="B567" s="7"/>
      <c r="C567" s="7"/>
      <c r="D567" s="7"/>
      <c r="E567" s="82"/>
      <c r="F567" s="7"/>
      <c r="G567" s="7"/>
      <c r="H567" s="7"/>
      <c r="I567" s="7"/>
      <c r="J567" s="7"/>
      <c r="K567" s="7"/>
      <c r="L567" s="7"/>
      <c r="M567" s="7"/>
    </row>
    <row r="568" spans="1:13" x14ac:dyDescent="0.25">
      <c r="A568" s="7"/>
      <c r="B568" s="7"/>
      <c r="C568" s="7"/>
      <c r="D568" s="7"/>
      <c r="E568" s="82"/>
      <c r="F568" s="7"/>
      <c r="G568" s="7"/>
      <c r="H568" s="7"/>
      <c r="I568" s="7"/>
      <c r="J568" s="7"/>
      <c r="K568" s="7"/>
      <c r="L568" s="7"/>
      <c r="M568" s="7"/>
    </row>
    <row r="569" spans="1:13" x14ac:dyDescent="0.25">
      <c r="A569" s="7"/>
      <c r="B569" s="7"/>
      <c r="C569" s="7"/>
      <c r="D569" s="7"/>
      <c r="E569" s="82"/>
      <c r="F569" s="7"/>
      <c r="G569" s="7"/>
      <c r="H569" s="7"/>
      <c r="I569" s="7"/>
      <c r="J569" s="7"/>
      <c r="K569" s="7"/>
      <c r="L569" s="7"/>
      <c r="M569" s="7"/>
    </row>
    <row r="570" spans="1:13" x14ac:dyDescent="0.25">
      <c r="A570" s="7"/>
      <c r="B570" s="7"/>
      <c r="C570" s="7"/>
      <c r="D570" s="7"/>
      <c r="E570" s="82"/>
      <c r="F570" s="7"/>
      <c r="G570" s="7"/>
      <c r="H570" s="7"/>
      <c r="I570" s="7"/>
      <c r="J570" s="7"/>
      <c r="K570" s="7"/>
      <c r="L570" s="7"/>
      <c r="M570" s="7"/>
    </row>
    <row r="571" spans="1:13" x14ac:dyDescent="0.25">
      <c r="A571" s="7"/>
      <c r="B571" s="7"/>
      <c r="C571" s="7"/>
      <c r="D571" s="7"/>
      <c r="E571" s="82"/>
      <c r="F571" s="7"/>
      <c r="G571" s="7"/>
      <c r="H571" s="7"/>
      <c r="I571" s="7"/>
      <c r="J571" s="7"/>
      <c r="K571" s="7"/>
      <c r="L571" s="7"/>
      <c r="M571" s="7"/>
    </row>
    <row r="572" spans="1:13" x14ac:dyDescent="0.25">
      <c r="A572" s="7"/>
      <c r="B572" s="7"/>
      <c r="C572" s="7"/>
      <c r="D572" s="7"/>
      <c r="E572" s="82"/>
      <c r="F572" s="7"/>
      <c r="G572" s="7"/>
      <c r="H572" s="7"/>
      <c r="I572" s="7"/>
      <c r="J572" s="7"/>
      <c r="K572" s="7"/>
      <c r="L572" s="7"/>
      <c r="M572" s="7"/>
    </row>
    <row r="573" spans="1:13" x14ac:dyDescent="0.25">
      <c r="A573" s="7"/>
      <c r="B573" s="7"/>
      <c r="C573" s="7"/>
      <c r="D573" s="7"/>
      <c r="E573" s="82"/>
      <c r="F573" s="7"/>
      <c r="G573" s="7"/>
      <c r="H573" s="7"/>
      <c r="I573" s="7"/>
      <c r="J573" s="7"/>
      <c r="K573" s="7"/>
      <c r="L573" s="7"/>
      <c r="M573" s="7"/>
    </row>
    <row r="574" spans="1:13" x14ac:dyDescent="0.25">
      <c r="A574" s="7"/>
      <c r="B574" s="7"/>
      <c r="C574" s="7"/>
      <c r="D574" s="7"/>
      <c r="E574" s="82"/>
      <c r="F574" s="7"/>
      <c r="G574" s="7"/>
      <c r="H574" s="7"/>
      <c r="I574" s="7"/>
      <c r="J574" s="7"/>
      <c r="K574" s="7"/>
      <c r="L574" s="7"/>
      <c r="M574" s="7"/>
    </row>
    <row r="575" spans="1:13" x14ac:dyDescent="0.25">
      <c r="A575" s="7"/>
      <c r="B575" s="7"/>
      <c r="C575" s="7"/>
      <c r="D575" s="7"/>
      <c r="E575" s="82"/>
      <c r="F575" s="7"/>
      <c r="G575" s="7"/>
      <c r="H575" s="7"/>
      <c r="I575" s="7"/>
      <c r="J575" s="7"/>
      <c r="K575" s="7"/>
      <c r="L575" s="7"/>
      <c r="M575" s="7"/>
    </row>
    <row r="576" spans="1:13" x14ac:dyDescent="0.25">
      <c r="A576" s="7"/>
      <c r="B576" s="7"/>
      <c r="C576" s="7"/>
      <c r="D576" s="7"/>
      <c r="E576" s="82"/>
      <c r="F576" s="7"/>
      <c r="G576" s="7"/>
      <c r="H576" s="7"/>
      <c r="I576" s="7"/>
      <c r="J576" s="7"/>
      <c r="K576" s="7"/>
      <c r="L576" s="7"/>
      <c r="M576" s="7"/>
    </row>
    <row r="577" spans="1:13" x14ac:dyDescent="0.25">
      <c r="A577" s="7"/>
      <c r="B577" s="7"/>
      <c r="C577" s="7"/>
      <c r="D577" s="7"/>
      <c r="E577" s="82"/>
      <c r="F577" s="7"/>
      <c r="G577" s="7"/>
      <c r="H577" s="7"/>
      <c r="I577" s="7"/>
      <c r="J577" s="7"/>
      <c r="K577" s="7"/>
      <c r="L577" s="7"/>
      <c r="M577" s="7"/>
    </row>
    <row r="578" spans="1:13" x14ac:dyDescent="0.25">
      <c r="A578" s="7"/>
      <c r="B578" s="7"/>
      <c r="C578" s="7"/>
      <c r="D578" s="7"/>
      <c r="E578" s="82"/>
      <c r="F578" s="7"/>
      <c r="G578" s="7"/>
      <c r="H578" s="7"/>
      <c r="I578" s="7"/>
      <c r="J578" s="7"/>
      <c r="K578" s="7"/>
      <c r="L578" s="7"/>
      <c r="M578" s="7"/>
    </row>
    <row r="579" spans="1:13" x14ac:dyDescent="0.25">
      <c r="A579" s="7"/>
      <c r="B579" s="7"/>
      <c r="C579" s="7"/>
      <c r="D579" s="7"/>
      <c r="E579" s="82"/>
      <c r="F579" s="7"/>
      <c r="G579" s="7"/>
      <c r="H579" s="7"/>
      <c r="I579" s="7"/>
      <c r="J579" s="7"/>
      <c r="K579" s="7"/>
      <c r="L579" s="7"/>
      <c r="M579" s="7"/>
    </row>
    <row r="580" spans="1:13" x14ac:dyDescent="0.25">
      <c r="A580" s="7"/>
      <c r="B580" s="7"/>
      <c r="C580" s="7"/>
      <c r="D580" s="7"/>
      <c r="E580" s="82"/>
      <c r="F580" s="7"/>
      <c r="G580" s="7"/>
      <c r="H580" s="7"/>
      <c r="I580" s="7"/>
      <c r="J580" s="7"/>
      <c r="K580" s="7"/>
      <c r="L580" s="7"/>
      <c r="M580" s="7"/>
    </row>
    <row r="581" spans="1:13" x14ac:dyDescent="0.25">
      <c r="A581" s="7"/>
      <c r="B581" s="7"/>
      <c r="C581" s="7"/>
      <c r="D581" s="7"/>
      <c r="E581" s="82"/>
      <c r="F581" s="7"/>
      <c r="G581" s="7"/>
      <c r="H581" s="7"/>
      <c r="I581" s="7"/>
      <c r="J581" s="7"/>
      <c r="K581" s="7"/>
      <c r="L581" s="7"/>
      <c r="M581" s="7"/>
    </row>
    <row r="582" spans="1:13" x14ac:dyDescent="0.25">
      <c r="A582" s="7"/>
      <c r="B582" s="7"/>
      <c r="C582" s="7"/>
      <c r="D582" s="7"/>
      <c r="E582" s="82"/>
      <c r="F582" s="7"/>
      <c r="G582" s="7"/>
      <c r="H582" s="7"/>
      <c r="I582" s="7"/>
      <c r="J582" s="7"/>
      <c r="K582" s="7"/>
      <c r="L582" s="7"/>
      <c r="M582" s="7"/>
    </row>
    <row r="583" spans="1:13" x14ac:dyDescent="0.25">
      <c r="A583" s="7"/>
      <c r="B583" s="7"/>
      <c r="C583" s="7"/>
      <c r="D583" s="7"/>
      <c r="E583" s="82"/>
      <c r="F583" s="7"/>
      <c r="G583" s="7"/>
      <c r="H583" s="7"/>
      <c r="I583" s="7"/>
      <c r="J583" s="7"/>
      <c r="K583" s="7"/>
      <c r="L583" s="7"/>
      <c r="M583" s="7"/>
    </row>
    <row r="584" spans="1:13" x14ac:dyDescent="0.25">
      <c r="A584" s="7"/>
      <c r="B584" s="7"/>
      <c r="C584" s="7"/>
      <c r="D584" s="7"/>
      <c r="E584" s="82"/>
      <c r="F584" s="7"/>
      <c r="G584" s="7"/>
      <c r="H584" s="7"/>
      <c r="I584" s="7"/>
      <c r="J584" s="7"/>
      <c r="K584" s="7"/>
      <c r="L584" s="7"/>
      <c r="M584" s="7"/>
    </row>
    <row r="585" spans="1:13" x14ac:dyDescent="0.25">
      <c r="A585" s="7"/>
      <c r="B585" s="7"/>
      <c r="C585" s="7"/>
      <c r="D585" s="7"/>
      <c r="E585" s="82"/>
      <c r="F585" s="7"/>
      <c r="G585" s="7"/>
      <c r="H585" s="7"/>
      <c r="I585" s="7"/>
      <c r="J585" s="7"/>
      <c r="K585" s="7"/>
      <c r="L585" s="7"/>
      <c r="M585" s="7"/>
    </row>
    <row r="586" spans="1:13" x14ac:dyDescent="0.25">
      <c r="A586" s="7"/>
      <c r="B586" s="7"/>
      <c r="C586" s="7"/>
      <c r="D586" s="7"/>
      <c r="E586" s="82"/>
      <c r="F586" s="7"/>
      <c r="G586" s="7"/>
      <c r="H586" s="7"/>
      <c r="I586" s="7"/>
      <c r="J586" s="7"/>
      <c r="K586" s="7"/>
      <c r="L586" s="7"/>
      <c r="M586" s="7"/>
    </row>
    <row r="587" spans="1:13" x14ac:dyDescent="0.25">
      <c r="A587" s="7"/>
      <c r="B587" s="7"/>
      <c r="C587" s="7"/>
      <c r="D587" s="7"/>
      <c r="E587" s="82"/>
      <c r="F587" s="7"/>
      <c r="G587" s="7"/>
      <c r="H587" s="7"/>
      <c r="I587" s="7"/>
      <c r="J587" s="7"/>
      <c r="K587" s="7"/>
      <c r="L587" s="7"/>
      <c r="M587" s="7"/>
    </row>
    <row r="588" spans="1:13" x14ac:dyDescent="0.25">
      <c r="A588" s="7"/>
      <c r="B588" s="7"/>
      <c r="C588" s="7"/>
      <c r="D588" s="7"/>
      <c r="E588" s="82"/>
      <c r="F588" s="7"/>
      <c r="G588" s="7"/>
      <c r="H588" s="7"/>
      <c r="I588" s="7"/>
      <c r="J588" s="7"/>
      <c r="K588" s="7"/>
      <c r="L588" s="7"/>
      <c r="M588" s="7"/>
    </row>
    <row r="589" spans="1:13" x14ac:dyDescent="0.25">
      <c r="A589" s="7"/>
      <c r="B589" s="7"/>
      <c r="C589" s="7"/>
      <c r="D589" s="7"/>
      <c r="E589" s="82"/>
      <c r="F589" s="7"/>
      <c r="G589" s="7"/>
      <c r="H589" s="7"/>
      <c r="I589" s="7"/>
      <c r="J589" s="7"/>
      <c r="K589" s="7"/>
      <c r="L589" s="7"/>
      <c r="M589" s="7"/>
    </row>
    <row r="590" spans="1:13" x14ac:dyDescent="0.25">
      <c r="A590" s="7"/>
      <c r="B590" s="7"/>
      <c r="C590" s="7"/>
      <c r="D590" s="7"/>
      <c r="E590" s="82"/>
      <c r="F590" s="7"/>
      <c r="G590" s="7"/>
      <c r="H590" s="7"/>
      <c r="I590" s="7"/>
      <c r="J590" s="7"/>
      <c r="K590" s="7"/>
      <c r="L590" s="7"/>
      <c r="M590" s="7"/>
    </row>
    <row r="591" spans="1:13" x14ac:dyDescent="0.25">
      <c r="A591" s="7"/>
      <c r="B591" s="7"/>
      <c r="C591" s="7"/>
      <c r="D591" s="7"/>
      <c r="E591" s="82"/>
      <c r="F591" s="7"/>
      <c r="G591" s="7"/>
      <c r="H591" s="7"/>
      <c r="I591" s="7"/>
      <c r="J591" s="7"/>
      <c r="K591" s="7"/>
      <c r="L591" s="7"/>
      <c r="M591" s="7"/>
    </row>
    <row r="592" spans="1:13" x14ac:dyDescent="0.25">
      <c r="A592" s="7"/>
      <c r="B592" s="7"/>
      <c r="C592" s="7"/>
      <c r="D592" s="7"/>
      <c r="E592" s="82"/>
      <c r="F592" s="7"/>
      <c r="G592" s="7"/>
      <c r="H592" s="7"/>
      <c r="I592" s="7"/>
      <c r="J592" s="7"/>
      <c r="K592" s="7"/>
      <c r="L592" s="7"/>
      <c r="M592" s="7"/>
    </row>
    <row r="593" spans="1:13" x14ac:dyDescent="0.25">
      <c r="A593" s="7"/>
      <c r="B593" s="7"/>
      <c r="C593" s="7"/>
      <c r="D593" s="7"/>
      <c r="E593" s="82"/>
      <c r="F593" s="7"/>
      <c r="G593" s="7"/>
      <c r="H593" s="7"/>
      <c r="I593" s="7"/>
      <c r="J593" s="7"/>
      <c r="K593" s="7"/>
      <c r="L593" s="7"/>
      <c r="M593" s="7"/>
    </row>
    <row r="594" spans="1:13" x14ac:dyDescent="0.25">
      <c r="A594" s="7"/>
      <c r="B594" s="7"/>
      <c r="C594" s="7"/>
      <c r="D594" s="7"/>
      <c r="E594" s="82"/>
      <c r="F594" s="7"/>
      <c r="G594" s="7"/>
      <c r="H594" s="7"/>
      <c r="I594" s="7"/>
      <c r="J594" s="7"/>
      <c r="K594" s="7"/>
      <c r="L594" s="7"/>
      <c r="M594" s="7"/>
    </row>
    <row r="595" spans="1:13" x14ac:dyDescent="0.25">
      <c r="A595" s="7"/>
      <c r="B595" s="7"/>
      <c r="C595" s="7"/>
      <c r="D595" s="7"/>
      <c r="E595" s="82"/>
      <c r="F595" s="7"/>
      <c r="G595" s="7"/>
      <c r="H595" s="7"/>
      <c r="I595" s="7"/>
      <c r="J595" s="7"/>
      <c r="K595" s="7"/>
      <c r="L595" s="7"/>
      <c r="M595" s="7"/>
    </row>
    <row r="596" spans="1:13" x14ac:dyDescent="0.25">
      <c r="A596" s="7"/>
      <c r="B596" s="7"/>
      <c r="C596" s="7"/>
      <c r="D596" s="7"/>
      <c r="E596" s="82"/>
      <c r="F596" s="7"/>
      <c r="G596" s="7"/>
      <c r="H596" s="7"/>
      <c r="I596" s="7"/>
      <c r="J596" s="7"/>
      <c r="K596" s="7"/>
      <c r="L596" s="7"/>
      <c r="M596" s="7"/>
    </row>
    <row r="597" spans="1:13" x14ac:dyDescent="0.25">
      <c r="A597" s="7"/>
      <c r="B597" s="7"/>
      <c r="C597" s="7"/>
      <c r="D597" s="7"/>
      <c r="E597" s="82"/>
      <c r="F597" s="7"/>
      <c r="G597" s="7"/>
      <c r="H597" s="7"/>
      <c r="I597" s="7"/>
      <c r="J597" s="7"/>
      <c r="K597" s="7"/>
      <c r="L597" s="7"/>
      <c r="M597" s="7"/>
    </row>
    <row r="598" spans="1:13" x14ac:dyDescent="0.25">
      <c r="A598" s="7"/>
      <c r="B598" s="7"/>
      <c r="C598" s="7"/>
      <c r="D598" s="7"/>
      <c r="E598" s="82"/>
      <c r="F598" s="7"/>
      <c r="G598" s="7"/>
      <c r="H598" s="7"/>
      <c r="I598" s="7"/>
      <c r="J598" s="7"/>
      <c r="K598" s="7"/>
      <c r="L598" s="7"/>
      <c r="M598" s="7"/>
    </row>
    <row r="599" spans="1:13" x14ac:dyDescent="0.25">
      <c r="A599" s="7"/>
      <c r="B599" s="7"/>
      <c r="C599" s="7"/>
      <c r="D599" s="7"/>
      <c r="E599" s="82"/>
      <c r="F599" s="7"/>
      <c r="G599" s="7"/>
      <c r="H599" s="7"/>
      <c r="I599" s="7"/>
      <c r="J599" s="7"/>
      <c r="K599" s="7"/>
      <c r="L599" s="7"/>
      <c r="M599" s="7"/>
    </row>
    <row r="600" spans="1:13" x14ac:dyDescent="0.25">
      <c r="A600" s="7"/>
      <c r="B600" s="7"/>
      <c r="C600" s="7"/>
      <c r="D600" s="7"/>
      <c r="E600" s="82"/>
      <c r="F600" s="7"/>
      <c r="G600" s="7"/>
      <c r="H600" s="7"/>
      <c r="I600" s="7"/>
      <c r="J600" s="7"/>
      <c r="K600" s="7"/>
      <c r="L600" s="7"/>
      <c r="M600" s="7"/>
    </row>
    <row r="601" spans="1:13" x14ac:dyDescent="0.25">
      <c r="A601" s="7"/>
      <c r="B601" s="7"/>
      <c r="C601" s="7"/>
      <c r="D601" s="7"/>
      <c r="E601" s="82"/>
      <c r="F601" s="7"/>
      <c r="G601" s="7"/>
      <c r="H601" s="7"/>
      <c r="I601" s="7"/>
      <c r="J601" s="7"/>
      <c r="K601" s="7"/>
      <c r="L601" s="7"/>
      <c r="M601" s="7"/>
    </row>
    <row r="602" spans="1:13" x14ac:dyDescent="0.25">
      <c r="A602" s="7"/>
      <c r="B602" s="7"/>
      <c r="C602" s="7"/>
      <c r="D602" s="7"/>
      <c r="E602" s="82"/>
      <c r="F602" s="7"/>
      <c r="G602" s="7"/>
      <c r="H602" s="7"/>
      <c r="I602" s="7"/>
      <c r="J602" s="7"/>
      <c r="K602" s="7"/>
      <c r="L602" s="7"/>
      <c r="M602" s="7"/>
    </row>
    <row r="603" spans="1:13" x14ac:dyDescent="0.25">
      <c r="A603" s="7"/>
      <c r="B603" s="7"/>
      <c r="C603" s="7"/>
      <c r="D603" s="7"/>
      <c r="E603" s="82"/>
      <c r="F603" s="7"/>
      <c r="G603" s="7"/>
      <c r="H603" s="7"/>
      <c r="I603" s="7"/>
      <c r="J603" s="7"/>
      <c r="K603" s="7"/>
      <c r="L603" s="7"/>
      <c r="M603" s="7"/>
    </row>
    <row r="604" spans="1:13" x14ac:dyDescent="0.25">
      <c r="A604" s="7"/>
      <c r="B604" s="7"/>
      <c r="C604" s="7"/>
      <c r="D604" s="7"/>
      <c r="E604" s="82"/>
      <c r="F604" s="7"/>
      <c r="G604" s="7"/>
      <c r="H604" s="7"/>
      <c r="I604" s="7"/>
      <c r="J604" s="7"/>
      <c r="K604" s="7"/>
      <c r="L604" s="7"/>
      <c r="M604" s="7"/>
    </row>
    <row r="605" spans="1:13" x14ac:dyDescent="0.25">
      <c r="A605" s="7"/>
      <c r="B605" s="7"/>
      <c r="C605" s="7"/>
      <c r="D605" s="7"/>
      <c r="E605" s="82"/>
      <c r="F605" s="7"/>
      <c r="G605" s="7"/>
      <c r="H605" s="7"/>
      <c r="I605" s="7"/>
      <c r="J605" s="7"/>
      <c r="K605" s="7"/>
      <c r="L605" s="7"/>
      <c r="M605" s="7"/>
    </row>
    <row r="606" spans="1:13" x14ac:dyDescent="0.25">
      <c r="A606" s="7"/>
      <c r="B606" s="7"/>
      <c r="C606" s="7"/>
      <c r="D606" s="7"/>
      <c r="E606" s="82"/>
      <c r="F606" s="7"/>
      <c r="G606" s="7"/>
      <c r="H606" s="7"/>
      <c r="I606" s="7"/>
      <c r="J606" s="7"/>
      <c r="K606" s="7"/>
      <c r="L606" s="7"/>
      <c r="M606" s="7"/>
    </row>
    <row r="607" spans="1:13" x14ac:dyDescent="0.25">
      <c r="A607" s="7"/>
      <c r="B607" s="7"/>
      <c r="C607" s="7"/>
      <c r="D607" s="7"/>
      <c r="E607" s="82"/>
      <c r="F607" s="7"/>
      <c r="G607" s="7"/>
      <c r="H607" s="7"/>
      <c r="I607" s="7"/>
      <c r="J607" s="7"/>
      <c r="K607" s="7"/>
      <c r="L607" s="7"/>
      <c r="M607" s="7"/>
    </row>
    <row r="608" spans="1:13" x14ac:dyDescent="0.25">
      <c r="A608" s="7"/>
      <c r="B608" s="7"/>
      <c r="C608" s="7"/>
      <c r="D608" s="7"/>
      <c r="E608" s="82"/>
      <c r="F608" s="7"/>
      <c r="G608" s="7"/>
      <c r="H608" s="7"/>
      <c r="I608" s="7"/>
      <c r="J608" s="7"/>
      <c r="K608" s="7"/>
      <c r="L608" s="7"/>
      <c r="M608" s="7"/>
    </row>
    <row r="609" spans="1:13" x14ac:dyDescent="0.25">
      <c r="A609" s="7"/>
      <c r="B609" s="7"/>
      <c r="C609" s="7"/>
      <c r="D609" s="7"/>
      <c r="E609" s="82"/>
      <c r="F609" s="7"/>
      <c r="G609" s="7"/>
      <c r="H609" s="7"/>
      <c r="I609" s="7"/>
      <c r="J609" s="7"/>
      <c r="K609" s="7"/>
      <c r="L609" s="7"/>
      <c r="M609" s="7"/>
    </row>
    <row r="610" spans="1:13" x14ac:dyDescent="0.25">
      <c r="A610" s="7"/>
      <c r="B610" s="7"/>
      <c r="C610" s="7"/>
      <c r="D610" s="7"/>
      <c r="E610" s="82"/>
      <c r="F610" s="7"/>
      <c r="G610" s="7"/>
      <c r="H610" s="7"/>
      <c r="I610" s="7"/>
      <c r="J610" s="7"/>
      <c r="K610" s="7"/>
      <c r="L610" s="7"/>
      <c r="M610" s="7"/>
    </row>
    <row r="611" spans="1:13" x14ac:dyDescent="0.25">
      <c r="A611" s="7"/>
      <c r="B611" s="7"/>
      <c r="C611" s="7"/>
      <c r="D611" s="7"/>
      <c r="E611" s="82"/>
      <c r="F611" s="7"/>
      <c r="G611" s="7"/>
      <c r="H611" s="7"/>
      <c r="I611" s="7"/>
      <c r="J611" s="7"/>
      <c r="K611" s="7"/>
      <c r="L611" s="7"/>
      <c r="M611" s="7"/>
    </row>
    <row r="612" spans="1:13" x14ac:dyDescent="0.25">
      <c r="A612" s="7"/>
      <c r="B612" s="7"/>
      <c r="C612" s="7"/>
      <c r="D612" s="7"/>
      <c r="E612" s="82"/>
      <c r="F612" s="7"/>
      <c r="G612" s="7"/>
      <c r="H612" s="7"/>
      <c r="I612" s="7"/>
      <c r="J612" s="7"/>
      <c r="K612" s="7"/>
      <c r="L612" s="7"/>
      <c r="M612" s="7"/>
    </row>
    <row r="613" spans="1:13" x14ac:dyDescent="0.25">
      <c r="A613" s="7"/>
      <c r="B613" s="7"/>
      <c r="C613" s="7"/>
      <c r="D613" s="7"/>
      <c r="E613" s="82"/>
      <c r="F613" s="7"/>
      <c r="G613" s="7"/>
      <c r="H613" s="7"/>
      <c r="I613" s="7"/>
      <c r="J613" s="7"/>
      <c r="K613" s="7"/>
      <c r="L613" s="7"/>
      <c r="M613" s="7"/>
    </row>
    <row r="614" spans="1:13" x14ac:dyDescent="0.25">
      <c r="A614" s="7"/>
      <c r="B614" s="7"/>
      <c r="C614" s="7"/>
      <c r="D614" s="7"/>
      <c r="E614" s="82"/>
      <c r="F614" s="7"/>
      <c r="G614" s="7"/>
      <c r="H614" s="7"/>
      <c r="I614" s="7"/>
      <c r="J614" s="7"/>
      <c r="K614" s="7"/>
      <c r="L614" s="7"/>
      <c r="M614" s="7"/>
    </row>
    <row r="615" spans="1:13" x14ac:dyDescent="0.25">
      <c r="A615" s="7"/>
      <c r="B615" s="7"/>
      <c r="C615" s="7"/>
      <c r="D615" s="7"/>
      <c r="E615" s="82"/>
      <c r="F615" s="7"/>
      <c r="G615" s="7"/>
      <c r="H615" s="7"/>
      <c r="I615" s="7"/>
      <c r="J615" s="7"/>
      <c r="K615" s="7"/>
      <c r="L615" s="7"/>
      <c r="M615" s="7"/>
    </row>
    <row r="616" spans="1:13" x14ac:dyDescent="0.25">
      <c r="A616" s="7"/>
      <c r="B616" s="7"/>
      <c r="C616" s="7"/>
      <c r="D616" s="7"/>
      <c r="E616" s="82"/>
      <c r="F616" s="7"/>
      <c r="G616" s="7"/>
      <c r="H616" s="7"/>
      <c r="I616" s="7"/>
      <c r="J616" s="7"/>
      <c r="K616" s="7"/>
      <c r="L616" s="7"/>
      <c r="M616" s="7"/>
    </row>
    <row r="617" spans="1:13" x14ac:dyDescent="0.25">
      <c r="A617" s="7"/>
      <c r="B617" s="7"/>
      <c r="C617" s="7"/>
      <c r="D617" s="7"/>
      <c r="E617" s="82"/>
      <c r="F617" s="7"/>
      <c r="G617" s="7"/>
      <c r="H617" s="7"/>
      <c r="I617" s="7"/>
      <c r="J617" s="7"/>
      <c r="K617" s="7"/>
      <c r="L617" s="7"/>
      <c r="M617" s="7"/>
    </row>
    <row r="618" spans="1:13" x14ac:dyDescent="0.25">
      <c r="A618" s="7"/>
      <c r="B618" s="7"/>
      <c r="C618" s="7"/>
      <c r="D618" s="7"/>
      <c r="E618" s="82"/>
      <c r="F618" s="7"/>
      <c r="G618" s="7"/>
      <c r="H618" s="7"/>
      <c r="I618" s="7"/>
      <c r="J618" s="7"/>
      <c r="K618" s="7"/>
      <c r="L618" s="7"/>
      <c r="M618" s="7"/>
    </row>
    <row r="619" spans="1:13" x14ac:dyDescent="0.25">
      <c r="A619" s="7"/>
      <c r="B619" s="7"/>
      <c r="C619" s="7"/>
      <c r="D619" s="7"/>
      <c r="E619" s="82"/>
      <c r="F619" s="7"/>
      <c r="G619" s="7"/>
      <c r="H619" s="7"/>
      <c r="I619" s="7"/>
      <c r="J619" s="7"/>
      <c r="K619" s="7"/>
      <c r="L619" s="7"/>
      <c r="M619" s="7"/>
    </row>
    <row r="620" spans="1:13" x14ac:dyDescent="0.25">
      <c r="A620" s="7"/>
      <c r="B620" s="7"/>
      <c r="C620" s="7"/>
      <c r="D620" s="7"/>
      <c r="E620" s="82"/>
      <c r="F620" s="7"/>
      <c r="G620" s="7"/>
      <c r="H620" s="7"/>
      <c r="I620" s="7"/>
      <c r="J620" s="7"/>
      <c r="K620" s="7"/>
      <c r="L620" s="7"/>
      <c r="M620" s="7"/>
    </row>
    <row r="621" spans="1:13" x14ac:dyDescent="0.25">
      <c r="A621" s="7"/>
      <c r="B621" s="7"/>
      <c r="C621" s="7"/>
      <c r="D621" s="7"/>
      <c r="E621" s="82"/>
      <c r="F621" s="7"/>
      <c r="G621" s="7"/>
      <c r="H621" s="7"/>
      <c r="I621" s="7"/>
      <c r="J621" s="7"/>
      <c r="K621" s="7"/>
      <c r="L621" s="7"/>
      <c r="M621" s="7"/>
    </row>
    <row r="622" spans="1:13" x14ac:dyDescent="0.25">
      <c r="A622" s="7"/>
      <c r="B622" s="7"/>
      <c r="C622" s="7"/>
      <c r="D622" s="7"/>
      <c r="E622" s="82"/>
      <c r="F622" s="7"/>
      <c r="G622" s="7"/>
      <c r="H622" s="7"/>
      <c r="I622" s="7"/>
      <c r="J622" s="7"/>
      <c r="K622" s="7"/>
      <c r="L622" s="7"/>
      <c r="M622" s="7"/>
    </row>
    <row r="623" spans="1:13" x14ac:dyDescent="0.25">
      <c r="A623" s="7"/>
      <c r="B623" s="7"/>
      <c r="C623" s="7"/>
      <c r="D623" s="7"/>
      <c r="E623" s="82"/>
      <c r="F623" s="7"/>
      <c r="G623" s="7"/>
      <c r="H623" s="7"/>
      <c r="I623" s="7"/>
      <c r="J623" s="7"/>
      <c r="K623" s="7"/>
      <c r="L623" s="7"/>
      <c r="M623" s="7"/>
    </row>
    <row r="624" spans="1:13" x14ac:dyDescent="0.25">
      <c r="A624" s="7"/>
      <c r="B624" s="7"/>
      <c r="C624" s="7"/>
      <c r="D624" s="7"/>
      <c r="E624" s="82"/>
      <c r="F624" s="7"/>
      <c r="G624" s="7"/>
      <c r="H624" s="7"/>
      <c r="I624" s="7"/>
      <c r="J624" s="7"/>
      <c r="K624" s="7"/>
      <c r="L624" s="7"/>
      <c r="M624" s="7"/>
    </row>
    <row r="625" spans="1:13" x14ac:dyDescent="0.25">
      <c r="A625" s="7"/>
      <c r="B625" s="7"/>
      <c r="C625" s="7"/>
      <c r="D625" s="7"/>
      <c r="E625" s="82"/>
      <c r="F625" s="7"/>
      <c r="G625" s="7"/>
      <c r="H625" s="7"/>
      <c r="I625" s="7"/>
      <c r="J625" s="7"/>
      <c r="K625" s="7"/>
      <c r="L625" s="7"/>
      <c r="M625" s="7"/>
    </row>
    <row r="626" spans="1:13" x14ac:dyDescent="0.25">
      <c r="A626" s="7"/>
      <c r="B626" s="7"/>
      <c r="C626" s="7"/>
      <c r="D626" s="7"/>
      <c r="E626" s="82"/>
      <c r="F626" s="7"/>
      <c r="G626" s="7"/>
      <c r="H626" s="7"/>
      <c r="I626" s="7"/>
      <c r="J626" s="7"/>
      <c r="K626" s="7"/>
      <c r="L626" s="7"/>
      <c r="M626" s="7"/>
    </row>
    <row r="627" spans="1:13" x14ac:dyDescent="0.25">
      <c r="A627" s="7"/>
      <c r="B627" s="7"/>
      <c r="C627" s="7"/>
      <c r="D627" s="7"/>
      <c r="E627" s="82"/>
      <c r="F627" s="7"/>
      <c r="G627" s="7"/>
      <c r="H627" s="7"/>
      <c r="I627" s="7"/>
      <c r="J627" s="7"/>
      <c r="K627" s="7"/>
      <c r="L627" s="7"/>
      <c r="M627" s="7"/>
    </row>
    <row r="628" spans="1:13" x14ac:dyDescent="0.25">
      <c r="A628" s="7"/>
      <c r="B628" s="7"/>
      <c r="C628" s="7"/>
      <c r="D628" s="7"/>
      <c r="E628" s="82"/>
      <c r="F628" s="7"/>
      <c r="G628" s="7"/>
      <c r="H628" s="7"/>
      <c r="I628" s="7"/>
      <c r="J628" s="7"/>
      <c r="K628" s="7"/>
      <c r="L628" s="7"/>
      <c r="M628" s="7"/>
    </row>
    <row r="629" spans="1:13" x14ac:dyDescent="0.25">
      <c r="A629" s="7"/>
      <c r="B629" s="7"/>
      <c r="C629" s="7"/>
      <c r="D629" s="7"/>
      <c r="E629" s="82"/>
      <c r="F629" s="7"/>
      <c r="G629" s="7"/>
      <c r="H629" s="7"/>
      <c r="I629" s="7"/>
      <c r="J629" s="7"/>
      <c r="K629" s="7"/>
      <c r="L629" s="7"/>
      <c r="M629" s="7"/>
    </row>
    <row r="630" spans="1:13" x14ac:dyDescent="0.25">
      <c r="A630" s="7"/>
      <c r="B630" s="7"/>
      <c r="C630" s="7"/>
      <c r="D630" s="7"/>
      <c r="E630" s="82"/>
      <c r="F630" s="7"/>
      <c r="G630" s="7"/>
      <c r="H630" s="7"/>
      <c r="I630" s="7"/>
      <c r="J630" s="7"/>
      <c r="K630" s="7"/>
      <c r="L630" s="7"/>
      <c r="M630" s="7"/>
    </row>
    <row r="631" spans="1:13" x14ac:dyDescent="0.25">
      <c r="A631" s="7"/>
      <c r="B631" s="7"/>
      <c r="C631" s="7"/>
      <c r="D631" s="7"/>
      <c r="E631" s="82"/>
      <c r="F631" s="7"/>
      <c r="G631" s="7"/>
      <c r="H631" s="7"/>
      <c r="I631" s="7"/>
      <c r="J631" s="7"/>
      <c r="K631" s="7"/>
      <c r="L631" s="7"/>
      <c r="M631" s="7"/>
    </row>
    <row r="632" spans="1:13" x14ac:dyDescent="0.25">
      <c r="A632" s="7"/>
      <c r="B632" s="7"/>
      <c r="C632" s="7"/>
      <c r="D632" s="7"/>
      <c r="E632" s="82"/>
      <c r="F632" s="7"/>
      <c r="G632" s="7"/>
      <c r="H632" s="7"/>
      <c r="I632" s="7"/>
      <c r="J632" s="7"/>
      <c r="K632" s="7"/>
      <c r="L632" s="7"/>
      <c r="M632" s="7"/>
    </row>
    <row r="633" spans="1:13" x14ac:dyDescent="0.25">
      <c r="A633" s="7"/>
      <c r="B633" s="7"/>
      <c r="C633" s="7"/>
      <c r="D633" s="7"/>
      <c r="E633" s="82"/>
      <c r="F633" s="7"/>
      <c r="G633" s="7"/>
      <c r="H633" s="7"/>
      <c r="I633" s="7"/>
      <c r="J633" s="7"/>
      <c r="K633" s="7"/>
      <c r="L633" s="7"/>
      <c r="M633" s="7"/>
    </row>
    <row r="634" spans="1:13" x14ac:dyDescent="0.25">
      <c r="A634" s="7"/>
      <c r="B634" s="7"/>
      <c r="C634" s="7"/>
      <c r="D634" s="7"/>
      <c r="E634" s="82"/>
      <c r="F634" s="7"/>
      <c r="G634" s="7"/>
      <c r="H634" s="7"/>
      <c r="I634" s="7"/>
      <c r="J634" s="7"/>
      <c r="K634" s="7"/>
      <c r="L634" s="7"/>
      <c r="M634" s="7"/>
    </row>
    <row r="635" spans="1:13" x14ac:dyDescent="0.25">
      <c r="A635" s="7"/>
      <c r="B635" s="7"/>
      <c r="C635" s="7"/>
      <c r="D635" s="7"/>
      <c r="E635" s="82"/>
      <c r="F635" s="7"/>
      <c r="G635" s="7"/>
      <c r="H635" s="7"/>
      <c r="I635" s="7"/>
      <c r="J635" s="7"/>
      <c r="K635" s="7"/>
      <c r="L635" s="7"/>
      <c r="M635" s="7"/>
    </row>
    <row r="636" spans="1:13" x14ac:dyDescent="0.25">
      <c r="A636" s="7"/>
      <c r="B636" s="7"/>
      <c r="C636" s="7"/>
      <c r="D636" s="7"/>
      <c r="E636" s="82"/>
      <c r="F636" s="7"/>
      <c r="G636" s="7"/>
      <c r="H636" s="7"/>
      <c r="I636" s="7"/>
      <c r="J636" s="7"/>
      <c r="K636" s="7"/>
      <c r="L636" s="7"/>
      <c r="M636" s="7"/>
    </row>
    <row r="637" spans="1:13" x14ac:dyDescent="0.25">
      <c r="A637" s="7"/>
      <c r="B637" s="7"/>
      <c r="C637" s="7"/>
      <c r="D637" s="7"/>
      <c r="E637" s="82"/>
      <c r="F637" s="7"/>
      <c r="G637" s="7"/>
      <c r="H637" s="7"/>
      <c r="I637" s="7"/>
      <c r="J637" s="7"/>
      <c r="K637" s="7"/>
      <c r="L637" s="7"/>
      <c r="M637" s="7"/>
    </row>
    <row r="638" spans="1:13" x14ac:dyDescent="0.25">
      <c r="A638" s="7"/>
      <c r="B638" s="7"/>
      <c r="C638" s="7"/>
      <c r="D638" s="7"/>
      <c r="E638" s="82"/>
      <c r="F638" s="7"/>
      <c r="G638" s="7"/>
      <c r="H638" s="7"/>
      <c r="I638" s="7"/>
      <c r="J638" s="7"/>
      <c r="K638" s="7"/>
      <c r="L638" s="7"/>
      <c r="M638" s="7"/>
    </row>
    <row r="639" spans="1:13" x14ac:dyDescent="0.25">
      <c r="A639" s="7"/>
      <c r="B639" s="7"/>
      <c r="C639" s="7"/>
      <c r="D639" s="7"/>
      <c r="E639" s="82"/>
      <c r="F639" s="7"/>
      <c r="G639" s="7"/>
      <c r="H639" s="7"/>
      <c r="I639" s="7"/>
      <c r="J639" s="7"/>
      <c r="K639" s="7"/>
      <c r="L639" s="7"/>
      <c r="M639" s="7"/>
    </row>
    <row r="640" spans="1:13" x14ac:dyDescent="0.25">
      <c r="A640" s="7"/>
      <c r="B640" s="7"/>
      <c r="C640" s="7"/>
      <c r="D640" s="7"/>
      <c r="E640" s="82"/>
      <c r="F640" s="7"/>
      <c r="G640" s="7"/>
      <c r="H640" s="7"/>
      <c r="I640" s="7"/>
      <c r="J640" s="7"/>
      <c r="K640" s="7"/>
      <c r="L640" s="7"/>
      <c r="M640" s="7"/>
    </row>
    <row r="641" spans="1:13" x14ac:dyDescent="0.25">
      <c r="A641" s="7"/>
      <c r="B641" s="7"/>
      <c r="C641" s="7"/>
      <c r="D641" s="7"/>
      <c r="E641" s="82"/>
      <c r="F641" s="7"/>
      <c r="G641" s="7"/>
      <c r="H641" s="7"/>
      <c r="I641" s="7"/>
      <c r="J641" s="7"/>
      <c r="K641" s="7"/>
      <c r="L641" s="7"/>
      <c r="M641" s="7"/>
    </row>
    <row r="642" spans="1:13" x14ac:dyDescent="0.25">
      <c r="A642" s="7"/>
      <c r="B642" s="7"/>
      <c r="C642" s="7"/>
      <c r="D642" s="7"/>
      <c r="E642" s="82"/>
      <c r="F642" s="7"/>
      <c r="G642" s="7"/>
      <c r="H642" s="7"/>
      <c r="I642" s="7"/>
      <c r="J642" s="7"/>
      <c r="K642" s="7"/>
      <c r="L642" s="7"/>
      <c r="M642" s="7"/>
    </row>
    <row r="643" spans="1:13" x14ac:dyDescent="0.25">
      <c r="A643" s="7"/>
      <c r="B643" s="7"/>
      <c r="C643" s="7"/>
      <c r="D643" s="7"/>
      <c r="E643" s="82"/>
      <c r="F643" s="7"/>
      <c r="G643" s="7"/>
      <c r="H643" s="7"/>
      <c r="I643" s="7"/>
      <c r="J643" s="7"/>
      <c r="K643" s="7"/>
      <c r="L643" s="7"/>
      <c r="M643" s="7"/>
    </row>
    <row r="644" spans="1:13" x14ac:dyDescent="0.25">
      <c r="A644" s="7"/>
      <c r="B644" s="7"/>
      <c r="C644" s="7"/>
      <c r="D644" s="7"/>
      <c r="E644" s="82"/>
      <c r="F644" s="7"/>
      <c r="G644" s="7"/>
      <c r="H644" s="7"/>
      <c r="I644" s="7"/>
      <c r="J644" s="7"/>
      <c r="K644" s="7"/>
      <c r="L644" s="7"/>
      <c r="M644" s="7"/>
    </row>
    <row r="645" spans="1:13" x14ac:dyDescent="0.25">
      <c r="A645" s="7"/>
      <c r="B645" s="7"/>
      <c r="C645" s="7"/>
      <c r="D645" s="7"/>
      <c r="E645" s="82"/>
      <c r="F645" s="7"/>
      <c r="G645" s="7"/>
      <c r="H645" s="7"/>
      <c r="I645" s="7"/>
      <c r="J645" s="7"/>
      <c r="K645" s="7"/>
      <c r="L645" s="7"/>
      <c r="M645" s="7"/>
    </row>
    <row r="646" spans="1:13" x14ac:dyDescent="0.25">
      <c r="A646" s="7"/>
      <c r="B646" s="7"/>
      <c r="C646" s="7"/>
      <c r="D646" s="7"/>
      <c r="E646" s="82"/>
      <c r="F646" s="7"/>
      <c r="G646" s="7"/>
      <c r="H646" s="7"/>
      <c r="I646" s="7"/>
      <c r="J646" s="7"/>
      <c r="K646" s="7"/>
      <c r="L646" s="7"/>
      <c r="M646" s="7"/>
    </row>
    <row r="647" spans="1:13" x14ac:dyDescent="0.25">
      <c r="A647" s="7"/>
      <c r="B647" s="7"/>
      <c r="C647" s="7"/>
      <c r="D647" s="7"/>
      <c r="E647" s="82"/>
      <c r="F647" s="7"/>
      <c r="G647" s="7"/>
      <c r="H647" s="7"/>
      <c r="I647" s="7"/>
      <c r="J647" s="7"/>
      <c r="K647" s="7"/>
      <c r="L647" s="7"/>
      <c r="M647" s="7"/>
    </row>
    <row r="648" spans="1:13" x14ac:dyDescent="0.25">
      <c r="A648" s="7"/>
      <c r="B648" s="7"/>
      <c r="C648" s="7"/>
      <c r="D648" s="7"/>
      <c r="E648" s="82"/>
      <c r="F648" s="7"/>
      <c r="G648" s="7"/>
      <c r="H648" s="7"/>
      <c r="I648" s="7"/>
      <c r="J648" s="7"/>
      <c r="K648" s="7"/>
      <c r="L648" s="7"/>
      <c r="M648" s="7"/>
    </row>
    <row r="649" spans="1:13" x14ac:dyDescent="0.25">
      <c r="A649" s="7"/>
      <c r="B649" s="7"/>
      <c r="C649" s="7"/>
      <c r="D649" s="7"/>
      <c r="E649" s="82"/>
      <c r="F649" s="7"/>
      <c r="G649" s="7"/>
      <c r="H649" s="7"/>
      <c r="I649" s="7"/>
      <c r="J649" s="7"/>
      <c r="K649" s="7"/>
      <c r="L649" s="7"/>
      <c r="M649" s="7"/>
    </row>
    <row r="650" spans="1:13" x14ac:dyDescent="0.25">
      <c r="A650" s="7"/>
      <c r="B650" s="7"/>
      <c r="C650" s="7"/>
      <c r="D650" s="7"/>
      <c r="E650" s="82"/>
      <c r="F650" s="7"/>
      <c r="G650" s="7"/>
      <c r="H650" s="7"/>
      <c r="I650" s="7"/>
      <c r="J650" s="7"/>
      <c r="K650" s="7"/>
      <c r="L650" s="7"/>
      <c r="M650" s="7"/>
    </row>
    <row r="651" spans="1:13" x14ac:dyDescent="0.25">
      <c r="A651" s="7"/>
      <c r="B651" s="7"/>
      <c r="C651" s="7"/>
      <c r="D651" s="7"/>
      <c r="E651" s="82"/>
      <c r="F651" s="7"/>
      <c r="G651" s="7"/>
      <c r="H651" s="7"/>
      <c r="I651" s="7"/>
      <c r="J651" s="7"/>
      <c r="K651" s="7"/>
      <c r="L651" s="7"/>
      <c r="M651" s="7"/>
    </row>
    <row r="652" spans="1:13" x14ac:dyDescent="0.25">
      <c r="A652" s="7"/>
      <c r="B652" s="7"/>
      <c r="C652" s="7"/>
      <c r="D652" s="7"/>
      <c r="E652" s="82"/>
      <c r="F652" s="7"/>
      <c r="G652" s="7"/>
      <c r="H652" s="7"/>
      <c r="I652" s="7"/>
      <c r="J652" s="7"/>
      <c r="K652" s="7"/>
      <c r="L652" s="7"/>
      <c r="M652" s="7"/>
    </row>
    <row r="653" spans="1:13" x14ac:dyDescent="0.25">
      <c r="A653" s="7"/>
      <c r="B653" s="7"/>
      <c r="C653" s="7"/>
      <c r="D653" s="7"/>
      <c r="E653" s="82"/>
      <c r="F653" s="7"/>
      <c r="G653" s="7"/>
      <c r="H653" s="7"/>
      <c r="I653" s="7"/>
      <c r="J653" s="7"/>
      <c r="K653" s="7"/>
      <c r="L653" s="7"/>
      <c r="M653" s="7"/>
    </row>
    <row r="654" spans="1:13" x14ac:dyDescent="0.25">
      <c r="A654" s="7"/>
      <c r="B654" s="7"/>
      <c r="C654" s="7"/>
      <c r="D654" s="7"/>
      <c r="E654" s="82"/>
      <c r="F654" s="7"/>
      <c r="G654" s="7"/>
      <c r="H654" s="7"/>
      <c r="I654" s="7"/>
      <c r="J654" s="7"/>
      <c r="K654" s="7"/>
      <c r="L654" s="7"/>
      <c r="M654" s="7"/>
    </row>
    <row r="655" spans="1:13" x14ac:dyDescent="0.25">
      <c r="A655" s="7"/>
      <c r="B655" s="7"/>
      <c r="C655" s="7"/>
      <c r="D655" s="7"/>
      <c r="E655" s="82"/>
      <c r="F655" s="7"/>
      <c r="G655" s="7"/>
      <c r="H655" s="7"/>
      <c r="I655" s="7"/>
      <c r="J655" s="7"/>
      <c r="K655" s="7"/>
      <c r="L655" s="7"/>
      <c r="M655" s="7"/>
    </row>
    <row r="656" spans="1:13" x14ac:dyDescent="0.25">
      <c r="A656" s="7"/>
      <c r="B656" s="7"/>
      <c r="C656" s="7"/>
      <c r="D656" s="7"/>
      <c r="E656" s="82"/>
      <c r="F656" s="7"/>
      <c r="G656" s="7"/>
      <c r="H656" s="7"/>
      <c r="I656" s="7"/>
      <c r="J656" s="7"/>
      <c r="K656" s="7"/>
      <c r="L656" s="7"/>
      <c r="M656" s="7"/>
    </row>
    <row r="657" spans="1:13" x14ac:dyDescent="0.25">
      <c r="A657" s="7"/>
      <c r="B657" s="7"/>
      <c r="C657" s="7"/>
      <c r="D657" s="7"/>
      <c r="E657" s="82"/>
      <c r="F657" s="7"/>
      <c r="G657" s="7"/>
      <c r="H657" s="7"/>
      <c r="I657" s="7"/>
      <c r="J657" s="7"/>
      <c r="K657" s="7"/>
      <c r="L657" s="7"/>
      <c r="M657" s="7"/>
    </row>
    <row r="658" spans="1:13" x14ac:dyDescent="0.25">
      <c r="A658" s="7"/>
      <c r="B658" s="7"/>
      <c r="C658" s="7"/>
      <c r="D658" s="7"/>
      <c r="E658" s="82"/>
      <c r="F658" s="7"/>
      <c r="G658" s="7"/>
      <c r="H658" s="7"/>
      <c r="I658" s="7"/>
      <c r="J658" s="7"/>
      <c r="K658" s="7"/>
      <c r="L658" s="7"/>
      <c r="M658" s="7"/>
    </row>
    <row r="659" spans="1:13" x14ac:dyDescent="0.25">
      <c r="A659" s="7"/>
      <c r="B659" s="7"/>
      <c r="C659" s="7"/>
      <c r="D659" s="7"/>
      <c r="E659" s="82"/>
      <c r="F659" s="7"/>
      <c r="G659" s="7"/>
      <c r="H659" s="7"/>
      <c r="I659" s="7"/>
      <c r="J659" s="7"/>
      <c r="K659" s="7"/>
      <c r="L659" s="7"/>
      <c r="M659" s="7"/>
    </row>
    <row r="660" spans="1:13" x14ac:dyDescent="0.25">
      <c r="A660" s="7"/>
      <c r="B660" s="7"/>
      <c r="C660" s="7"/>
      <c r="D660" s="7"/>
      <c r="E660" s="82"/>
      <c r="F660" s="7"/>
      <c r="G660" s="7"/>
      <c r="H660" s="7"/>
      <c r="I660" s="7"/>
      <c r="J660" s="7"/>
      <c r="K660" s="7"/>
      <c r="L660" s="7"/>
      <c r="M660" s="7"/>
    </row>
    <row r="661" spans="1:13" x14ac:dyDescent="0.25">
      <c r="A661" s="7"/>
      <c r="B661" s="7"/>
      <c r="C661" s="7"/>
      <c r="D661" s="7"/>
      <c r="E661" s="82"/>
      <c r="F661" s="7"/>
      <c r="G661" s="7"/>
      <c r="H661" s="7"/>
      <c r="I661" s="7"/>
      <c r="J661" s="7"/>
      <c r="K661" s="7"/>
      <c r="L661" s="7"/>
      <c r="M661" s="7"/>
    </row>
    <row r="662" spans="1:13" x14ac:dyDescent="0.25">
      <c r="A662" s="7"/>
      <c r="B662" s="7"/>
      <c r="C662" s="7"/>
      <c r="D662" s="7"/>
      <c r="E662" s="82"/>
      <c r="F662" s="7"/>
      <c r="G662" s="7"/>
      <c r="H662" s="7"/>
      <c r="I662" s="7"/>
      <c r="J662" s="7"/>
      <c r="K662" s="7"/>
      <c r="L662" s="7"/>
      <c r="M662" s="7"/>
    </row>
    <row r="663" spans="1:13" x14ac:dyDescent="0.25">
      <c r="A663" s="7"/>
      <c r="B663" s="7"/>
      <c r="C663" s="7"/>
      <c r="D663" s="7"/>
      <c r="E663" s="82"/>
      <c r="F663" s="7"/>
      <c r="G663" s="7"/>
      <c r="H663" s="7"/>
      <c r="I663" s="7"/>
      <c r="J663" s="7"/>
      <c r="K663" s="7"/>
      <c r="L663" s="7"/>
      <c r="M663" s="7"/>
    </row>
    <row r="664" spans="1:13" x14ac:dyDescent="0.25">
      <c r="A664" s="7"/>
      <c r="B664" s="7"/>
      <c r="C664" s="7"/>
      <c r="D664" s="7"/>
      <c r="E664" s="82"/>
      <c r="F664" s="7"/>
      <c r="G664" s="7"/>
      <c r="H664" s="7"/>
      <c r="I664" s="7"/>
      <c r="J664" s="7"/>
      <c r="K664" s="7"/>
      <c r="L664" s="7"/>
      <c r="M664" s="7"/>
    </row>
    <row r="665" spans="1:13" x14ac:dyDescent="0.25">
      <c r="A665" s="7"/>
      <c r="B665" s="7"/>
      <c r="C665" s="7"/>
      <c r="D665" s="7"/>
      <c r="E665" s="82"/>
      <c r="F665" s="7"/>
      <c r="G665" s="7"/>
      <c r="H665" s="7"/>
      <c r="I665" s="7"/>
      <c r="J665" s="7"/>
      <c r="K665" s="7"/>
      <c r="L665" s="7"/>
      <c r="M665" s="7"/>
    </row>
    <row r="666" spans="1:13" x14ac:dyDescent="0.25">
      <c r="A666" s="7"/>
      <c r="B666" s="7"/>
      <c r="C666" s="7"/>
      <c r="D666" s="7"/>
      <c r="E666" s="82"/>
      <c r="F666" s="7"/>
      <c r="G666" s="7"/>
      <c r="H666" s="7"/>
      <c r="I666" s="7"/>
      <c r="J666" s="7"/>
      <c r="K666" s="7"/>
      <c r="L666" s="7"/>
      <c r="M666" s="7"/>
    </row>
    <row r="667" spans="1:13" x14ac:dyDescent="0.25">
      <c r="A667" s="7"/>
      <c r="B667" s="7"/>
      <c r="C667" s="7"/>
      <c r="D667" s="7"/>
      <c r="E667" s="82"/>
      <c r="F667" s="7"/>
      <c r="G667" s="7"/>
      <c r="H667" s="7"/>
      <c r="I667" s="7"/>
      <c r="J667" s="7"/>
      <c r="K667" s="7"/>
      <c r="L667" s="7"/>
      <c r="M667" s="7"/>
    </row>
    <row r="668" spans="1:13" x14ac:dyDescent="0.25">
      <c r="A668" s="7"/>
      <c r="B668" s="7"/>
      <c r="C668" s="7"/>
      <c r="D668" s="7"/>
      <c r="E668" s="82"/>
      <c r="F668" s="7"/>
      <c r="G668" s="7"/>
      <c r="H668" s="7"/>
      <c r="I668" s="7"/>
      <c r="J668" s="7"/>
      <c r="K668" s="7"/>
      <c r="L668" s="7"/>
      <c r="M668" s="7"/>
    </row>
    <row r="669" spans="1:13" x14ac:dyDescent="0.25">
      <c r="A669" s="7"/>
      <c r="B669" s="7"/>
      <c r="C669" s="7"/>
      <c r="D669" s="7"/>
      <c r="E669" s="82"/>
      <c r="F669" s="7"/>
      <c r="G669" s="7"/>
      <c r="H669" s="7"/>
      <c r="I669" s="7"/>
      <c r="J669" s="7"/>
      <c r="K669" s="7"/>
      <c r="L669" s="7"/>
      <c r="M669" s="7"/>
    </row>
    <row r="670" spans="1:13" x14ac:dyDescent="0.25">
      <c r="A670" s="7"/>
      <c r="B670" s="7"/>
      <c r="C670" s="7"/>
      <c r="D670" s="7"/>
      <c r="E670" s="82"/>
      <c r="F670" s="7"/>
      <c r="G670" s="7"/>
      <c r="H670" s="7"/>
      <c r="I670" s="7"/>
      <c r="J670" s="7"/>
      <c r="K670" s="7"/>
      <c r="L670" s="7"/>
      <c r="M670" s="7"/>
    </row>
    <row r="671" spans="1:13" x14ac:dyDescent="0.25">
      <c r="A671" s="7"/>
      <c r="B671" s="7"/>
      <c r="C671" s="7"/>
      <c r="D671" s="7"/>
      <c r="E671" s="82"/>
      <c r="F671" s="7"/>
      <c r="G671" s="7"/>
      <c r="H671" s="7"/>
      <c r="I671" s="7"/>
      <c r="J671" s="7"/>
      <c r="K671" s="7"/>
      <c r="L671" s="7"/>
      <c r="M671" s="7"/>
    </row>
    <row r="672" spans="1:13" x14ac:dyDescent="0.25">
      <c r="A672" s="7"/>
      <c r="B672" s="7"/>
      <c r="C672" s="7"/>
      <c r="D672" s="7"/>
      <c r="E672" s="82"/>
      <c r="F672" s="7"/>
      <c r="G672" s="7"/>
      <c r="H672" s="7"/>
      <c r="I672" s="7"/>
      <c r="J672" s="7"/>
      <c r="K672" s="7"/>
      <c r="L672" s="7"/>
      <c r="M672" s="7"/>
    </row>
    <row r="673" spans="1:13" x14ac:dyDescent="0.25">
      <c r="A673" s="7"/>
      <c r="B673" s="7"/>
      <c r="C673" s="7"/>
      <c r="D673" s="7"/>
      <c r="E673" s="82"/>
      <c r="F673" s="7"/>
      <c r="G673" s="7"/>
      <c r="H673" s="7"/>
      <c r="I673" s="7"/>
      <c r="J673" s="7"/>
      <c r="K673" s="7"/>
      <c r="L673" s="7"/>
      <c r="M673" s="7"/>
    </row>
    <row r="674" spans="1:13" x14ac:dyDescent="0.25">
      <c r="A674" s="7"/>
      <c r="B674" s="7"/>
      <c r="C674" s="7"/>
      <c r="D674" s="7"/>
      <c r="E674" s="82"/>
      <c r="F674" s="7"/>
      <c r="G674" s="7"/>
      <c r="H674" s="7"/>
      <c r="I674" s="7"/>
      <c r="J674" s="7"/>
      <c r="K674" s="7"/>
      <c r="L674" s="7"/>
      <c r="M674" s="7"/>
    </row>
    <row r="675" spans="1:13" x14ac:dyDescent="0.25">
      <c r="A675" s="7"/>
      <c r="B675" s="7"/>
      <c r="C675" s="7"/>
      <c r="D675" s="7"/>
      <c r="E675" s="82"/>
      <c r="F675" s="7"/>
      <c r="G675" s="7"/>
      <c r="H675" s="7"/>
      <c r="I675" s="7"/>
      <c r="J675" s="7"/>
      <c r="K675" s="7"/>
      <c r="L675" s="7"/>
      <c r="M675" s="7"/>
    </row>
    <row r="676" spans="1:13" x14ac:dyDescent="0.25">
      <c r="A676" s="7"/>
      <c r="B676" s="7"/>
      <c r="C676" s="7"/>
      <c r="D676" s="7"/>
      <c r="E676" s="82"/>
      <c r="F676" s="7"/>
      <c r="G676" s="7"/>
      <c r="H676" s="7"/>
      <c r="I676" s="7"/>
      <c r="J676" s="7"/>
      <c r="K676" s="7"/>
      <c r="L676" s="7"/>
      <c r="M676" s="7"/>
    </row>
    <row r="677" spans="1:13" x14ac:dyDescent="0.25">
      <c r="A677" s="7"/>
      <c r="B677" s="7"/>
      <c r="C677" s="7"/>
      <c r="D677" s="7"/>
      <c r="E677" s="82"/>
      <c r="F677" s="7"/>
      <c r="G677" s="7"/>
      <c r="H677" s="7"/>
      <c r="I677" s="7"/>
      <c r="J677" s="7"/>
      <c r="K677" s="7"/>
      <c r="L677" s="7"/>
      <c r="M677" s="7"/>
    </row>
    <row r="678" spans="1:13" x14ac:dyDescent="0.25">
      <c r="A678" s="7"/>
      <c r="B678" s="7"/>
      <c r="C678" s="7"/>
      <c r="D678" s="7"/>
      <c r="E678" s="82"/>
      <c r="F678" s="7"/>
      <c r="G678" s="7"/>
      <c r="H678" s="7"/>
      <c r="I678" s="7"/>
      <c r="J678" s="7"/>
      <c r="K678" s="7"/>
      <c r="L678" s="7"/>
      <c r="M678" s="7"/>
    </row>
    <row r="679" spans="1:13" x14ac:dyDescent="0.25">
      <c r="A679" s="7"/>
      <c r="B679" s="7"/>
      <c r="C679" s="7"/>
      <c r="D679" s="7"/>
      <c r="E679" s="82"/>
      <c r="F679" s="7"/>
      <c r="G679" s="7"/>
      <c r="H679" s="7"/>
      <c r="I679" s="7"/>
      <c r="J679" s="7"/>
      <c r="K679" s="7"/>
      <c r="L679" s="7"/>
      <c r="M679" s="7"/>
    </row>
    <row r="680" spans="1:13" x14ac:dyDescent="0.25">
      <c r="A680" s="7"/>
      <c r="B680" s="7"/>
      <c r="C680" s="7"/>
      <c r="D680" s="7"/>
      <c r="E680" s="82"/>
      <c r="F680" s="7"/>
      <c r="G680" s="7"/>
      <c r="H680" s="7"/>
      <c r="I680" s="7"/>
      <c r="J680" s="7"/>
      <c r="K680" s="7"/>
      <c r="L680" s="7"/>
      <c r="M680" s="7"/>
    </row>
    <row r="681" spans="1:13" x14ac:dyDescent="0.25">
      <c r="A681" s="7"/>
      <c r="B681" s="7"/>
      <c r="C681" s="7"/>
      <c r="D681" s="7"/>
      <c r="E681" s="82"/>
      <c r="F681" s="7"/>
      <c r="G681" s="7"/>
      <c r="H681" s="7"/>
      <c r="I681" s="7"/>
      <c r="J681" s="7"/>
      <c r="K681" s="7"/>
      <c r="L681" s="7"/>
      <c r="M681" s="7"/>
    </row>
    <row r="682" spans="1:13" x14ac:dyDescent="0.25">
      <c r="A682" s="7"/>
      <c r="B682" s="7"/>
      <c r="C682" s="7"/>
      <c r="D682" s="7"/>
      <c r="E682" s="82"/>
      <c r="F682" s="7"/>
      <c r="G682" s="7"/>
      <c r="H682" s="7"/>
      <c r="I682" s="7"/>
      <c r="J682" s="7"/>
      <c r="K682" s="7"/>
      <c r="L682" s="7"/>
      <c r="M682" s="7"/>
    </row>
    <row r="683" spans="1:13" x14ac:dyDescent="0.25">
      <c r="A683" s="7"/>
      <c r="B683" s="7"/>
      <c r="C683" s="7"/>
      <c r="D683" s="7"/>
      <c r="E683" s="82"/>
      <c r="F683" s="7"/>
      <c r="G683" s="7"/>
      <c r="H683" s="7"/>
      <c r="I683" s="7"/>
      <c r="J683" s="7"/>
      <c r="K683" s="7"/>
      <c r="L683" s="7"/>
      <c r="M683" s="7"/>
    </row>
    <row r="684" spans="1:13" x14ac:dyDescent="0.25">
      <c r="A684" s="7"/>
      <c r="B684" s="7"/>
      <c r="C684" s="7"/>
      <c r="D684" s="7"/>
      <c r="E684" s="82"/>
      <c r="F684" s="7"/>
      <c r="G684" s="7"/>
      <c r="H684" s="7"/>
      <c r="I684" s="7"/>
      <c r="J684" s="7"/>
      <c r="K684" s="7"/>
      <c r="L684" s="7"/>
      <c r="M684" s="7"/>
    </row>
    <row r="685" spans="1:13" x14ac:dyDescent="0.25">
      <c r="A685" s="7"/>
      <c r="B685" s="7"/>
      <c r="C685" s="7"/>
      <c r="D685" s="7"/>
      <c r="E685" s="82"/>
      <c r="F685" s="7"/>
      <c r="G685" s="7"/>
      <c r="H685" s="7"/>
      <c r="I685" s="7"/>
      <c r="J685" s="7"/>
      <c r="K685" s="7"/>
      <c r="L685" s="7"/>
      <c r="M685" s="7"/>
    </row>
    <row r="686" spans="1:13" x14ac:dyDescent="0.25">
      <c r="A686" s="7"/>
      <c r="B686" s="7"/>
      <c r="C686" s="7"/>
      <c r="D686" s="7"/>
      <c r="E686" s="82"/>
      <c r="F686" s="7"/>
      <c r="G686" s="7"/>
      <c r="H686" s="7"/>
      <c r="I686" s="7"/>
      <c r="J686" s="7"/>
      <c r="K686" s="7"/>
      <c r="L686" s="7"/>
      <c r="M686" s="7"/>
    </row>
    <row r="687" spans="1:13" x14ac:dyDescent="0.25">
      <c r="A687" s="7"/>
      <c r="B687" s="7"/>
      <c r="C687" s="7"/>
      <c r="D687" s="7"/>
      <c r="E687" s="82"/>
      <c r="F687" s="7"/>
      <c r="G687" s="7"/>
      <c r="H687" s="7"/>
      <c r="I687" s="7"/>
      <c r="J687" s="7"/>
      <c r="K687" s="7"/>
      <c r="L687" s="7"/>
      <c r="M687" s="7"/>
    </row>
    <row r="688" spans="1:13" x14ac:dyDescent="0.25">
      <c r="A688" s="7"/>
      <c r="B688" s="7"/>
      <c r="C688" s="7"/>
      <c r="D688" s="7"/>
      <c r="E688" s="82"/>
      <c r="F688" s="7"/>
      <c r="G688" s="7"/>
      <c r="H688" s="7"/>
      <c r="I688" s="7"/>
      <c r="J688" s="7"/>
      <c r="K688" s="7"/>
      <c r="L688" s="7"/>
      <c r="M688" s="7"/>
    </row>
    <row r="689" spans="1:13" x14ac:dyDescent="0.25">
      <c r="A689" s="7"/>
      <c r="B689" s="7"/>
      <c r="C689" s="7"/>
      <c r="D689" s="7"/>
      <c r="E689" s="82"/>
      <c r="F689" s="7"/>
      <c r="G689" s="7"/>
      <c r="H689" s="7"/>
      <c r="I689" s="7"/>
      <c r="J689" s="7"/>
      <c r="K689" s="7"/>
      <c r="L689" s="7"/>
      <c r="M689" s="7"/>
    </row>
    <row r="690" spans="1:13" x14ac:dyDescent="0.25">
      <c r="A690" s="7"/>
      <c r="B690" s="7"/>
      <c r="C690" s="7"/>
      <c r="D690" s="7"/>
      <c r="E690" s="82"/>
      <c r="F690" s="7"/>
      <c r="G690" s="7"/>
      <c r="H690" s="7"/>
      <c r="I690" s="7"/>
      <c r="J690" s="7"/>
      <c r="K690" s="7"/>
      <c r="L690" s="7"/>
      <c r="M690" s="7"/>
    </row>
    <row r="691" spans="1:13" x14ac:dyDescent="0.25">
      <c r="A691" s="7"/>
      <c r="B691" s="7"/>
      <c r="C691" s="7"/>
      <c r="D691" s="7"/>
      <c r="E691" s="82"/>
      <c r="F691" s="7"/>
      <c r="G691" s="7"/>
      <c r="H691" s="7"/>
      <c r="I691" s="7"/>
      <c r="J691" s="7"/>
      <c r="K691" s="7"/>
      <c r="L691" s="7"/>
      <c r="M691" s="7"/>
    </row>
    <row r="692" spans="1:13" x14ac:dyDescent="0.25">
      <c r="A692" s="7"/>
      <c r="B692" s="7"/>
      <c r="C692" s="7"/>
      <c r="D692" s="7"/>
      <c r="E692" s="82"/>
      <c r="F692" s="7"/>
      <c r="G692" s="7"/>
      <c r="H692" s="7"/>
      <c r="I692" s="7"/>
      <c r="J692" s="7"/>
      <c r="K692" s="7"/>
      <c r="L692" s="7"/>
      <c r="M692" s="7"/>
    </row>
    <row r="693" spans="1:13" x14ac:dyDescent="0.25">
      <c r="A693" s="7"/>
      <c r="B693" s="7"/>
      <c r="C693" s="7"/>
      <c r="D693" s="7"/>
      <c r="E693" s="82"/>
      <c r="F693" s="7"/>
      <c r="G693" s="7"/>
      <c r="H693" s="7"/>
      <c r="I693" s="7"/>
      <c r="J693" s="7"/>
      <c r="K693" s="7"/>
      <c r="L693" s="7"/>
      <c r="M693" s="7"/>
    </row>
    <row r="694" spans="1:13" x14ac:dyDescent="0.25">
      <c r="A694" s="7"/>
      <c r="B694" s="7"/>
      <c r="C694" s="7"/>
      <c r="D694" s="7"/>
      <c r="E694" s="82"/>
      <c r="F694" s="7"/>
      <c r="G694" s="7"/>
      <c r="H694" s="7"/>
      <c r="I694" s="7"/>
      <c r="J694" s="7"/>
      <c r="K694" s="7"/>
      <c r="L694" s="7"/>
      <c r="M694" s="7"/>
    </row>
    <row r="695" spans="1:13" x14ac:dyDescent="0.25">
      <c r="A695" s="7"/>
      <c r="B695" s="7"/>
      <c r="C695" s="7"/>
      <c r="D695" s="7"/>
      <c r="E695" s="82"/>
      <c r="F695" s="7"/>
      <c r="G695" s="7"/>
      <c r="H695" s="7"/>
      <c r="I695" s="7"/>
      <c r="J695" s="7"/>
      <c r="K695" s="7"/>
      <c r="L695" s="7"/>
      <c r="M695" s="7"/>
    </row>
    <row r="696" spans="1:13" x14ac:dyDescent="0.25">
      <c r="A696" s="7"/>
      <c r="B696" s="7"/>
      <c r="C696" s="7"/>
      <c r="D696" s="7"/>
      <c r="E696" s="82"/>
      <c r="F696" s="7"/>
      <c r="G696" s="7"/>
      <c r="H696" s="7"/>
      <c r="I696" s="7"/>
      <c r="J696" s="7"/>
      <c r="K696" s="7"/>
      <c r="L696" s="7"/>
      <c r="M696" s="7"/>
    </row>
    <row r="697" spans="1:13" x14ac:dyDescent="0.25">
      <c r="A697" s="7"/>
      <c r="B697" s="7"/>
      <c r="C697" s="7"/>
      <c r="D697" s="7"/>
      <c r="E697" s="82"/>
      <c r="F697" s="7"/>
      <c r="G697" s="7"/>
      <c r="H697" s="7"/>
      <c r="I697" s="7"/>
      <c r="J697" s="7"/>
      <c r="K697" s="7"/>
      <c r="L697" s="7"/>
      <c r="M697" s="7"/>
    </row>
    <row r="698" spans="1:13" x14ac:dyDescent="0.25">
      <c r="A698" s="7"/>
      <c r="B698" s="7"/>
      <c r="C698" s="7"/>
      <c r="D698" s="7"/>
      <c r="E698" s="82"/>
      <c r="F698" s="7"/>
      <c r="G698" s="7"/>
      <c r="H698" s="7"/>
      <c r="I698" s="7"/>
      <c r="J698" s="7"/>
      <c r="K698" s="7"/>
      <c r="L698" s="7"/>
      <c r="M698" s="7"/>
    </row>
    <row r="699" spans="1:13" x14ac:dyDescent="0.25">
      <c r="A699" s="7"/>
      <c r="B699" s="7"/>
      <c r="C699" s="7"/>
      <c r="D699" s="7"/>
      <c r="E699" s="82"/>
      <c r="F699" s="7"/>
      <c r="G699" s="7"/>
      <c r="H699" s="7"/>
      <c r="I699" s="7"/>
      <c r="J699" s="7"/>
      <c r="K699" s="7"/>
      <c r="L699" s="7"/>
      <c r="M699" s="7"/>
    </row>
    <row r="700" spans="1:13" x14ac:dyDescent="0.25">
      <c r="A700" s="7"/>
      <c r="B700" s="7"/>
      <c r="C700" s="7"/>
      <c r="D700" s="7"/>
      <c r="E700" s="82"/>
      <c r="F700" s="7"/>
      <c r="G700" s="7"/>
      <c r="H700" s="7"/>
      <c r="I700" s="7"/>
      <c r="J700" s="7"/>
      <c r="K700" s="7"/>
      <c r="L700" s="7"/>
      <c r="M700" s="7"/>
    </row>
    <row r="701" spans="1:13" x14ac:dyDescent="0.25">
      <c r="A701" s="7"/>
      <c r="B701" s="7"/>
      <c r="C701" s="7"/>
      <c r="D701" s="7"/>
      <c r="E701" s="82"/>
      <c r="F701" s="7"/>
      <c r="G701" s="7"/>
      <c r="H701" s="7"/>
      <c r="I701" s="7"/>
      <c r="J701" s="7"/>
      <c r="K701" s="7"/>
      <c r="L701" s="7"/>
      <c r="M701" s="7"/>
    </row>
    <row r="702" spans="1:13" x14ac:dyDescent="0.25">
      <c r="A702" s="7"/>
      <c r="B702" s="7"/>
      <c r="C702" s="7"/>
      <c r="D702" s="7"/>
      <c r="E702" s="82"/>
      <c r="F702" s="7"/>
      <c r="G702" s="7"/>
      <c r="H702" s="7"/>
      <c r="I702" s="7"/>
      <c r="J702" s="7"/>
      <c r="K702" s="7"/>
      <c r="L702" s="7"/>
      <c r="M702" s="7"/>
    </row>
    <row r="703" spans="1:13" x14ac:dyDescent="0.25">
      <c r="A703" s="7"/>
      <c r="B703" s="7"/>
      <c r="C703" s="7"/>
      <c r="D703" s="7"/>
      <c r="E703" s="82"/>
      <c r="F703" s="7"/>
      <c r="G703" s="7"/>
      <c r="H703" s="7"/>
      <c r="I703" s="7"/>
      <c r="J703" s="7"/>
      <c r="K703" s="7"/>
      <c r="L703" s="7"/>
      <c r="M703" s="7"/>
    </row>
    <row r="704" spans="1:13" x14ac:dyDescent="0.25">
      <c r="A704" s="7"/>
      <c r="B704" s="7"/>
      <c r="C704" s="7"/>
      <c r="D704" s="7"/>
      <c r="E704" s="82"/>
      <c r="F704" s="7"/>
      <c r="G704" s="7"/>
      <c r="H704" s="7"/>
      <c r="I704" s="7"/>
      <c r="J704" s="7"/>
      <c r="K704" s="7"/>
      <c r="L704" s="7"/>
      <c r="M704" s="7"/>
    </row>
    <row r="705" spans="1:13" x14ac:dyDescent="0.25">
      <c r="A705" s="7"/>
      <c r="B705" s="7"/>
      <c r="C705" s="7"/>
      <c r="D705" s="7"/>
      <c r="E705" s="82"/>
      <c r="F705" s="7"/>
      <c r="G705" s="7"/>
      <c r="H705" s="7"/>
      <c r="I705" s="7"/>
      <c r="J705" s="7"/>
      <c r="K705" s="7"/>
      <c r="L705" s="7"/>
      <c r="M705" s="7"/>
    </row>
    <row r="706" spans="1:13" x14ac:dyDescent="0.25">
      <c r="A706" s="7"/>
      <c r="B706" s="7"/>
      <c r="C706" s="7"/>
      <c r="D706" s="7"/>
      <c r="E706" s="82"/>
      <c r="F706" s="7"/>
      <c r="G706" s="7"/>
      <c r="H706" s="7"/>
      <c r="I706" s="7"/>
      <c r="J706" s="7"/>
      <c r="K706" s="7"/>
      <c r="L706" s="7"/>
      <c r="M706" s="7"/>
    </row>
    <row r="707" spans="1:13" x14ac:dyDescent="0.25">
      <c r="A707" s="7"/>
      <c r="B707" s="7"/>
      <c r="C707" s="7"/>
      <c r="D707" s="7"/>
      <c r="E707" s="82"/>
      <c r="F707" s="7"/>
      <c r="G707" s="7"/>
      <c r="H707" s="7"/>
      <c r="I707" s="7"/>
      <c r="J707" s="7"/>
      <c r="K707" s="7"/>
      <c r="L707" s="7"/>
      <c r="M707" s="7"/>
    </row>
    <row r="708" spans="1:13" x14ac:dyDescent="0.25">
      <c r="A708" s="7"/>
      <c r="B708" s="7"/>
      <c r="C708" s="7"/>
      <c r="D708" s="7"/>
      <c r="E708" s="82"/>
      <c r="F708" s="7"/>
      <c r="G708" s="7"/>
      <c r="H708" s="7"/>
      <c r="I708" s="7"/>
      <c r="J708" s="7"/>
      <c r="K708" s="7"/>
      <c r="L708" s="7"/>
      <c r="M708" s="7"/>
    </row>
    <row r="709" spans="1:13" x14ac:dyDescent="0.25">
      <c r="A709" s="7"/>
      <c r="B709" s="7"/>
      <c r="C709" s="7"/>
      <c r="D709" s="7"/>
      <c r="E709" s="82"/>
      <c r="F709" s="7"/>
      <c r="G709" s="7"/>
      <c r="H709" s="7"/>
      <c r="I709" s="7"/>
      <c r="J709" s="7"/>
      <c r="K709" s="7"/>
      <c r="L709" s="7"/>
      <c r="M709" s="7"/>
    </row>
    <row r="710" spans="1:13" x14ac:dyDescent="0.25">
      <c r="A710" s="7"/>
      <c r="B710" s="7"/>
      <c r="C710" s="7"/>
      <c r="D710" s="7"/>
      <c r="E710" s="82"/>
      <c r="F710" s="7"/>
      <c r="G710" s="7"/>
      <c r="H710" s="7"/>
      <c r="I710" s="7"/>
      <c r="J710" s="7"/>
      <c r="K710" s="7"/>
      <c r="L710" s="7"/>
      <c r="M710" s="7"/>
    </row>
    <row r="711" spans="1:13" x14ac:dyDescent="0.25">
      <c r="A711" s="7"/>
      <c r="B711" s="7"/>
      <c r="C711" s="7"/>
      <c r="D711" s="7"/>
      <c r="E711" s="82"/>
      <c r="F711" s="7"/>
      <c r="G711" s="7"/>
      <c r="H711" s="7"/>
      <c r="I711" s="7"/>
      <c r="J711" s="7"/>
      <c r="K711" s="7"/>
      <c r="L711" s="7"/>
      <c r="M711" s="7"/>
    </row>
    <row r="712" spans="1:13" x14ac:dyDescent="0.25">
      <c r="A712" s="7"/>
      <c r="B712" s="7"/>
      <c r="C712" s="7"/>
      <c r="D712" s="7"/>
      <c r="E712" s="82"/>
      <c r="F712" s="7"/>
      <c r="G712" s="7"/>
      <c r="H712" s="7"/>
      <c r="I712" s="7"/>
      <c r="J712" s="7"/>
      <c r="K712" s="7"/>
      <c r="L712" s="7"/>
      <c r="M712" s="7"/>
    </row>
    <row r="713" spans="1:13" x14ac:dyDescent="0.25">
      <c r="A713" s="7"/>
      <c r="B713" s="7"/>
      <c r="C713" s="7"/>
      <c r="D713" s="7"/>
      <c r="E713" s="82"/>
      <c r="F713" s="7"/>
      <c r="G713" s="7"/>
      <c r="H713" s="7"/>
      <c r="I713" s="7"/>
      <c r="J713" s="7"/>
      <c r="K713" s="7"/>
      <c r="L713" s="7"/>
      <c r="M713" s="7"/>
    </row>
    <row r="714" spans="1:13" x14ac:dyDescent="0.25">
      <c r="A714" s="7"/>
      <c r="B714" s="7"/>
      <c r="C714" s="7"/>
      <c r="D714" s="7"/>
      <c r="E714" s="82"/>
      <c r="F714" s="7"/>
      <c r="G714" s="7"/>
      <c r="H714" s="7"/>
      <c r="I714" s="7"/>
      <c r="J714" s="7"/>
      <c r="K714" s="7"/>
      <c r="L714" s="7"/>
      <c r="M714" s="7"/>
    </row>
    <row r="715" spans="1:13" x14ac:dyDescent="0.25">
      <c r="A715" s="7"/>
      <c r="B715" s="7"/>
      <c r="C715" s="7"/>
      <c r="D715" s="7"/>
      <c r="E715" s="82"/>
      <c r="F715" s="7"/>
      <c r="G715" s="7"/>
      <c r="H715" s="7"/>
      <c r="I715" s="7"/>
      <c r="J715" s="7"/>
      <c r="K715" s="7"/>
      <c r="L715" s="7"/>
      <c r="M715" s="7"/>
    </row>
    <row r="716" spans="1:13" x14ac:dyDescent="0.25">
      <c r="A716" s="7"/>
      <c r="B716" s="7"/>
      <c r="C716" s="7"/>
      <c r="D716" s="7"/>
      <c r="E716" s="82"/>
      <c r="F716" s="7"/>
      <c r="G716" s="7"/>
      <c r="H716" s="7"/>
      <c r="I716" s="7"/>
      <c r="J716" s="7"/>
      <c r="K716" s="7"/>
      <c r="L716" s="7"/>
      <c r="M716" s="7"/>
    </row>
    <row r="717" spans="1:13" x14ac:dyDescent="0.25">
      <c r="A717" s="7"/>
      <c r="B717" s="7"/>
      <c r="C717" s="7"/>
      <c r="D717" s="7"/>
      <c r="E717" s="82"/>
      <c r="F717" s="7"/>
      <c r="G717" s="7"/>
      <c r="H717" s="7"/>
      <c r="I717" s="7"/>
      <c r="J717" s="7"/>
      <c r="K717" s="7"/>
      <c r="L717" s="7"/>
      <c r="M717" s="7"/>
    </row>
    <row r="718" spans="1:13" x14ac:dyDescent="0.25">
      <c r="A718" s="7"/>
      <c r="B718" s="7"/>
      <c r="C718" s="7"/>
      <c r="D718" s="7"/>
      <c r="E718" s="82"/>
      <c r="F718" s="7"/>
      <c r="G718" s="7"/>
      <c r="H718" s="7"/>
      <c r="I718" s="7"/>
      <c r="J718" s="7"/>
      <c r="K718" s="7"/>
      <c r="L718" s="7"/>
      <c r="M718" s="7"/>
    </row>
    <row r="719" spans="1:13" x14ac:dyDescent="0.25">
      <c r="A719" s="7"/>
      <c r="B719" s="7"/>
      <c r="C719" s="7"/>
      <c r="D719" s="7"/>
      <c r="E719" s="82"/>
      <c r="F719" s="7"/>
      <c r="G719" s="7"/>
      <c r="H719" s="7"/>
      <c r="I719" s="7"/>
      <c r="J719" s="7"/>
      <c r="K719" s="7"/>
      <c r="L719" s="7"/>
      <c r="M719" s="7"/>
    </row>
    <row r="720" spans="1:13" x14ac:dyDescent="0.25">
      <c r="A720" s="7"/>
      <c r="B720" s="7"/>
      <c r="C720" s="7"/>
      <c r="D720" s="7"/>
      <c r="E720" s="82"/>
      <c r="F720" s="7"/>
      <c r="G720" s="7"/>
      <c r="H720" s="7"/>
      <c r="I720" s="7"/>
      <c r="J720" s="7"/>
      <c r="K720" s="7"/>
      <c r="L720" s="7"/>
      <c r="M720" s="7"/>
    </row>
    <row r="721" spans="1:13" x14ac:dyDescent="0.25">
      <c r="A721" s="7"/>
      <c r="B721" s="7"/>
      <c r="C721" s="7"/>
      <c r="D721" s="7"/>
      <c r="E721" s="82"/>
      <c r="F721" s="7"/>
      <c r="G721" s="7"/>
      <c r="H721" s="7"/>
      <c r="I721" s="7"/>
      <c r="J721" s="7"/>
      <c r="K721" s="7"/>
      <c r="L721" s="7"/>
      <c r="M721" s="7"/>
    </row>
    <row r="722" spans="1:13" x14ac:dyDescent="0.25">
      <c r="A722" s="7"/>
      <c r="B722" s="7"/>
      <c r="C722" s="7"/>
      <c r="D722" s="7"/>
      <c r="E722" s="82"/>
      <c r="F722" s="7"/>
      <c r="G722" s="7"/>
      <c r="H722" s="7"/>
      <c r="I722" s="7"/>
      <c r="J722" s="7"/>
      <c r="K722" s="7"/>
      <c r="L722" s="7"/>
      <c r="M722" s="7"/>
    </row>
    <row r="723" spans="1:13" x14ac:dyDescent="0.25">
      <c r="A723" s="7"/>
      <c r="B723" s="7"/>
      <c r="C723" s="7"/>
      <c r="D723" s="7"/>
      <c r="E723" s="82"/>
      <c r="F723" s="7"/>
      <c r="G723" s="7"/>
      <c r="H723" s="7"/>
      <c r="I723" s="7"/>
      <c r="J723" s="7"/>
      <c r="K723" s="7"/>
      <c r="L723" s="7"/>
      <c r="M723" s="7"/>
    </row>
    <row r="724" spans="1:13" x14ac:dyDescent="0.25">
      <c r="A724" s="7"/>
      <c r="B724" s="7"/>
      <c r="C724" s="7"/>
      <c r="D724" s="7"/>
      <c r="E724" s="82"/>
      <c r="F724" s="7"/>
      <c r="G724" s="7"/>
      <c r="H724" s="7"/>
      <c r="I724" s="7"/>
      <c r="J724" s="7"/>
      <c r="K724" s="7"/>
      <c r="L724" s="7"/>
      <c r="M724" s="7"/>
    </row>
    <row r="725" spans="1:13" x14ac:dyDescent="0.25">
      <c r="A725" s="7"/>
      <c r="B725" s="7"/>
      <c r="C725" s="7"/>
      <c r="D725" s="7"/>
      <c r="E725" s="82"/>
      <c r="F725" s="7"/>
      <c r="G725" s="7"/>
      <c r="H725" s="7"/>
      <c r="I725" s="7"/>
      <c r="J725" s="7"/>
      <c r="K725" s="7"/>
      <c r="L725" s="7"/>
      <c r="M725" s="7"/>
    </row>
    <row r="726" spans="1:13" x14ac:dyDescent="0.25">
      <c r="A726" s="7"/>
      <c r="B726" s="7"/>
      <c r="C726" s="7"/>
      <c r="D726" s="7"/>
      <c r="E726" s="82"/>
      <c r="F726" s="7"/>
      <c r="G726" s="7"/>
      <c r="H726" s="7"/>
      <c r="I726" s="7"/>
      <c r="J726" s="7"/>
      <c r="K726" s="7"/>
      <c r="L726" s="7"/>
      <c r="M726" s="7"/>
    </row>
    <row r="727" spans="1:13" x14ac:dyDescent="0.25">
      <c r="A727" s="7"/>
      <c r="B727" s="7"/>
      <c r="C727" s="7"/>
      <c r="D727" s="7"/>
      <c r="E727" s="82"/>
      <c r="F727" s="7"/>
      <c r="G727" s="7"/>
      <c r="H727" s="7"/>
      <c r="I727" s="7"/>
      <c r="J727" s="7"/>
      <c r="K727" s="7"/>
      <c r="L727" s="7"/>
      <c r="M727" s="7"/>
    </row>
    <row r="728" spans="1:13" x14ac:dyDescent="0.25">
      <c r="A728" s="7"/>
      <c r="B728" s="7"/>
      <c r="C728" s="7"/>
      <c r="D728" s="7"/>
      <c r="E728" s="82"/>
      <c r="F728" s="7"/>
      <c r="G728" s="7"/>
      <c r="H728" s="7"/>
      <c r="I728" s="7"/>
      <c r="J728" s="7"/>
      <c r="K728" s="7"/>
      <c r="L728" s="7"/>
      <c r="M728" s="7"/>
    </row>
    <row r="729" spans="1:13" x14ac:dyDescent="0.25">
      <c r="A729" s="7"/>
      <c r="B729" s="7"/>
      <c r="C729" s="7"/>
      <c r="D729" s="7"/>
      <c r="E729" s="82"/>
      <c r="F729" s="7"/>
      <c r="G729" s="7"/>
      <c r="H729" s="7"/>
      <c r="I729" s="7"/>
      <c r="J729" s="7"/>
      <c r="K729" s="7"/>
      <c r="L729" s="7"/>
      <c r="M729" s="7"/>
    </row>
    <row r="730" spans="1:13" x14ac:dyDescent="0.25">
      <c r="A730" s="7"/>
      <c r="B730" s="7"/>
      <c r="C730" s="7"/>
      <c r="D730" s="7"/>
      <c r="E730" s="82"/>
      <c r="F730" s="7"/>
      <c r="G730" s="7"/>
      <c r="H730" s="7"/>
      <c r="I730" s="7"/>
      <c r="J730" s="7"/>
      <c r="K730" s="7"/>
      <c r="L730" s="7"/>
      <c r="M730" s="7"/>
    </row>
    <row r="731" spans="1:13" x14ac:dyDescent="0.25">
      <c r="A731" s="7"/>
      <c r="B731" s="7"/>
      <c r="C731" s="7"/>
      <c r="D731" s="7"/>
      <c r="E731" s="82"/>
      <c r="F731" s="7"/>
      <c r="G731" s="7"/>
      <c r="H731" s="7"/>
      <c r="I731" s="7"/>
      <c r="J731" s="7"/>
      <c r="K731" s="7"/>
      <c r="L731" s="7"/>
      <c r="M731" s="7"/>
    </row>
    <row r="732" spans="1:13" x14ac:dyDescent="0.25">
      <c r="A732" s="7"/>
      <c r="B732" s="7"/>
      <c r="C732" s="7"/>
      <c r="D732" s="7"/>
      <c r="E732" s="82"/>
      <c r="F732" s="7"/>
      <c r="G732" s="7"/>
      <c r="H732" s="7"/>
      <c r="I732" s="7"/>
      <c r="J732" s="7"/>
      <c r="K732" s="7"/>
      <c r="L732" s="7"/>
      <c r="M732" s="7"/>
    </row>
    <row r="733" spans="1:13" x14ac:dyDescent="0.25">
      <c r="A733" s="7"/>
      <c r="B733" s="7"/>
      <c r="C733" s="7"/>
      <c r="D733" s="7"/>
      <c r="E733" s="82"/>
      <c r="F733" s="7"/>
      <c r="G733" s="7"/>
      <c r="H733" s="7"/>
      <c r="I733" s="7"/>
      <c r="J733" s="7"/>
      <c r="K733" s="7"/>
      <c r="L733" s="7"/>
      <c r="M733" s="7"/>
    </row>
    <row r="734" spans="1:13" x14ac:dyDescent="0.25">
      <c r="A734" s="7"/>
      <c r="B734" s="7"/>
      <c r="C734" s="7"/>
      <c r="D734" s="7"/>
      <c r="E734" s="82"/>
      <c r="F734" s="7"/>
      <c r="G734" s="7"/>
      <c r="H734" s="7"/>
      <c r="I734" s="7"/>
      <c r="J734" s="7"/>
      <c r="K734" s="7"/>
      <c r="L734" s="7"/>
      <c r="M734" s="7"/>
    </row>
    <row r="735" spans="1:13" x14ac:dyDescent="0.25">
      <c r="A735" s="7"/>
      <c r="B735" s="7"/>
      <c r="C735" s="7"/>
      <c r="D735" s="7"/>
      <c r="E735" s="82"/>
      <c r="F735" s="7"/>
      <c r="G735" s="7"/>
      <c r="H735" s="7"/>
      <c r="I735" s="7"/>
      <c r="J735" s="7"/>
      <c r="K735" s="7"/>
      <c r="L735" s="7"/>
      <c r="M735" s="7"/>
    </row>
    <row r="736" spans="1:13" x14ac:dyDescent="0.25">
      <c r="A736" s="7"/>
      <c r="B736" s="7"/>
      <c r="C736" s="7"/>
      <c r="D736" s="7"/>
      <c r="E736" s="82"/>
      <c r="F736" s="7"/>
      <c r="G736" s="7"/>
      <c r="H736" s="7"/>
      <c r="I736" s="7"/>
      <c r="J736" s="7"/>
      <c r="K736" s="7"/>
      <c r="L736" s="7"/>
      <c r="M736" s="7"/>
    </row>
    <row r="737" spans="1:13" x14ac:dyDescent="0.25">
      <c r="A737" s="7"/>
      <c r="B737" s="7"/>
      <c r="C737" s="7"/>
      <c r="D737" s="7"/>
      <c r="E737" s="82"/>
      <c r="F737" s="7"/>
      <c r="G737" s="7"/>
      <c r="H737" s="7"/>
      <c r="I737" s="7"/>
      <c r="J737" s="7"/>
      <c r="K737" s="7"/>
      <c r="L737" s="7"/>
      <c r="M737" s="7"/>
    </row>
    <row r="738" spans="1:13" x14ac:dyDescent="0.25">
      <c r="A738" s="7"/>
      <c r="B738" s="7"/>
      <c r="C738" s="7"/>
      <c r="D738" s="7"/>
      <c r="E738" s="82"/>
      <c r="F738" s="7"/>
      <c r="G738" s="7"/>
      <c r="H738" s="7"/>
      <c r="I738" s="7"/>
      <c r="J738" s="7"/>
      <c r="K738" s="7"/>
      <c r="L738" s="7"/>
      <c r="M738" s="7"/>
    </row>
    <row r="739" spans="1:13" x14ac:dyDescent="0.25">
      <c r="A739" s="7"/>
      <c r="B739" s="7"/>
      <c r="C739" s="7"/>
      <c r="D739" s="7"/>
      <c r="E739" s="82"/>
      <c r="F739" s="7"/>
      <c r="G739" s="7"/>
      <c r="H739" s="7"/>
      <c r="I739" s="7"/>
      <c r="J739" s="7"/>
      <c r="K739" s="7"/>
      <c r="L739" s="7"/>
      <c r="M739" s="7"/>
    </row>
    <row r="740" spans="1:13" x14ac:dyDescent="0.25">
      <c r="A740" s="7"/>
      <c r="B740" s="7"/>
      <c r="C740" s="7"/>
      <c r="D740" s="7"/>
      <c r="E740" s="82"/>
      <c r="F740" s="7"/>
      <c r="G740" s="7"/>
      <c r="H740" s="7"/>
      <c r="I740" s="7"/>
      <c r="J740" s="7"/>
      <c r="K740" s="7"/>
      <c r="L740" s="7"/>
      <c r="M740" s="7"/>
    </row>
    <row r="741" spans="1:13" x14ac:dyDescent="0.25">
      <c r="A741" s="7"/>
      <c r="B741" s="7"/>
      <c r="C741" s="7"/>
      <c r="D741" s="7"/>
      <c r="E741" s="82"/>
      <c r="F741" s="7"/>
      <c r="G741" s="7"/>
      <c r="H741" s="7"/>
      <c r="I741" s="7"/>
      <c r="J741" s="7"/>
      <c r="K741" s="7"/>
      <c r="L741" s="7"/>
      <c r="M741" s="7"/>
    </row>
    <row r="742" spans="1:13" x14ac:dyDescent="0.25">
      <c r="A742" s="7"/>
      <c r="B742" s="7"/>
      <c r="C742" s="7"/>
      <c r="D742" s="7"/>
      <c r="E742" s="82"/>
      <c r="F742" s="7"/>
      <c r="G742" s="7"/>
      <c r="H742" s="7"/>
      <c r="I742" s="7"/>
      <c r="J742" s="7"/>
      <c r="K742" s="7"/>
      <c r="L742" s="7"/>
      <c r="M742" s="7"/>
    </row>
    <row r="743" spans="1:13" x14ac:dyDescent="0.25">
      <c r="A743" s="7"/>
      <c r="B743" s="7"/>
      <c r="C743" s="7"/>
      <c r="D743" s="7"/>
      <c r="E743" s="82"/>
      <c r="F743" s="7"/>
      <c r="G743" s="7"/>
      <c r="H743" s="7"/>
      <c r="I743" s="7"/>
      <c r="J743" s="7"/>
      <c r="K743" s="7"/>
      <c r="L743" s="7"/>
      <c r="M743" s="7"/>
    </row>
    <row r="744" spans="1:13" x14ac:dyDescent="0.25">
      <c r="A744" s="7"/>
      <c r="B744" s="7"/>
      <c r="C744" s="7"/>
      <c r="D744" s="7"/>
      <c r="E744" s="82"/>
      <c r="F744" s="7"/>
      <c r="G744" s="7"/>
      <c r="H744" s="7"/>
      <c r="I744" s="7"/>
      <c r="J744" s="7"/>
      <c r="K744" s="7"/>
      <c r="L744" s="7"/>
      <c r="M744" s="7"/>
    </row>
    <row r="745" spans="1:13" x14ac:dyDescent="0.25">
      <c r="A745" s="7"/>
      <c r="B745" s="7"/>
      <c r="C745" s="7"/>
      <c r="D745" s="7"/>
      <c r="E745" s="82"/>
      <c r="F745" s="7"/>
      <c r="G745" s="7"/>
      <c r="H745" s="7"/>
      <c r="I745" s="7"/>
      <c r="J745" s="7"/>
      <c r="K745" s="7"/>
      <c r="L745" s="7"/>
      <c r="M745" s="7"/>
    </row>
    <row r="746" spans="1:13" x14ac:dyDescent="0.25">
      <c r="A746" s="7"/>
      <c r="B746" s="7"/>
      <c r="C746" s="7"/>
      <c r="D746" s="7"/>
      <c r="E746" s="82"/>
      <c r="F746" s="7"/>
      <c r="G746" s="7"/>
      <c r="H746" s="7"/>
      <c r="I746" s="7"/>
      <c r="J746" s="7"/>
      <c r="K746" s="7"/>
      <c r="L746" s="7"/>
      <c r="M746" s="7"/>
    </row>
    <row r="747" spans="1:13" x14ac:dyDescent="0.25">
      <c r="A747" s="7"/>
      <c r="B747" s="7"/>
      <c r="C747" s="7"/>
      <c r="D747" s="7"/>
      <c r="E747" s="82"/>
      <c r="F747" s="7"/>
      <c r="G747" s="7"/>
      <c r="H747" s="7"/>
      <c r="I747" s="7"/>
      <c r="J747" s="7"/>
      <c r="K747" s="7"/>
      <c r="L747" s="7"/>
      <c r="M747" s="7"/>
    </row>
    <row r="748" spans="1:13" x14ac:dyDescent="0.25">
      <c r="A748" s="7"/>
      <c r="B748" s="7"/>
      <c r="C748" s="7"/>
      <c r="D748" s="7"/>
      <c r="E748" s="82"/>
      <c r="F748" s="7"/>
      <c r="G748" s="7"/>
      <c r="H748" s="7"/>
      <c r="I748" s="7"/>
      <c r="J748" s="7"/>
      <c r="K748" s="7"/>
      <c r="L748" s="7"/>
      <c r="M748" s="7"/>
    </row>
    <row r="749" spans="1:13" x14ac:dyDescent="0.25">
      <c r="A749" s="7"/>
      <c r="B749" s="7"/>
      <c r="C749" s="7"/>
      <c r="D749" s="7"/>
      <c r="E749" s="82"/>
      <c r="F749" s="7"/>
      <c r="G749" s="7"/>
      <c r="H749" s="7"/>
      <c r="I749" s="7"/>
      <c r="J749" s="7"/>
      <c r="K749" s="7"/>
      <c r="L749" s="7"/>
      <c r="M749" s="7"/>
    </row>
    <row r="750" spans="1:13" x14ac:dyDescent="0.25">
      <c r="A750" s="7"/>
      <c r="B750" s="7"/>
      <c r="C750" s="7"/>
      <c r="D750" s="7"/>
      <c r="E750" s="82"/>
      <c r="F750" s="7"/>
      <c r="G750" s="7"/>
      <c r="H750" s="7"/>
      <c r="I750" s="7"/>
      <c r="J750" s="7"/>
      <c r="K750" s="7"/>
      <c r="L750" s="7"/>
      <c r="M750" s="7"/>
    </row>
    <row r="751" spans="1:13" x14ac:dyDescent="0.25">
      <c r="A751" s="7"/>
      <c r="B751" s="7"/>
      <c r="C751" s="7"/>
      <c r="D751" s="7"/>
      <c r="E751" s="82"/>
      <c r="F751" s="7"/>
      <c r="G751" s="7"/>
      <c r="H751" s="7"/>
      <c r="I751" s="7"/>
      <c r="J751" s="7"/>
      <c r="K751" s="7"/>
      <c r="L751" s="7"/>
      <c r="M751" s="7"/>
    </row>
    <row r="752" spans="1:13" x14ac:dyDescent="0.25">
      <c r="A752" s="7"/>
      <c r="B752" s="7"/>
      <c r="C752" s="7"/>
      <c r="D752" s="7"/>
      <c r="E752" s="82"/>
      <c r="F752" s="7"/>
      <c r="G752" s="7"/>
      <c r="H752" s="7"/>
      <c r="I752" s="7"/>
      <c r="J752" s="7"/>
      <c r="K752" s="7"/>
      <c r="L752" s="7"/>
      <c r="M752" s="7"/>
    </row>
    <row r="753" spans="1:13" x14ac:dyDescent="0.25">
      <c r="A753" s="7"/>
      <c r="B753" s="7"/>
      <c r="C753" s="7"/>
      <c r="D753" s="7"/>
      <c r="E753" s="82"/>
      <c r="F753" s="7"/>
      <c r="G753" s="7"/>
      <c r="H753" s="7"/>
      <c r="I753" s="7"/>
      <c r="J753" s="7"/>
      <c r="K753" s="7"/>
      <c r="L753" s="7"/>
      <c r="M753" s="7"/>
    </row>
    <row r="754" spans="1:13" x14ac:dyDescent="0.25">
      <c r="A754" s="7"/>
      <c r="B754" s="7"/>
      <c r="C754" s="7"/>
      <c r="D754" s="7"/>
      <c r="E754" s="82"/>
      <c r="F754" s="7"/>
      <c r="G754" s="7"/>
      <c r="H754" s="7"/>
      <c r="I754" s="7"/>
      <c r="J754" s="7"/>
      <c r="K754" s="7"/>
      <c r="L754" s="7"/>
      <c r="M754" s="7"/>
    </row>
    <row r="755" spans="1:13" x14ac:dyDescent="0.25">
      <c r="A755" s="7"/>
      <c r="B755" s="7"/>
      <c r="C755" s="7"/>
      <c r="D755" s="7"/>
      <c r="E755" s="82"/>
      <c r="F755" s="7"/>
      <c r="G755" s="7"/>
      <c r="H755" s="7"/>
      <c r="I755" s="7"/>
      <c r="J755" s="7"/>
      <c r="K755" s="7"/>
      <c r="L755" s="7"/>
      <c r="M755" s="7"/>
    </row>
    <row r="756" spans="1:13" x14ac:dyDescent="0.25">
      <c r="A756" s="7"/>
      <c r="B756" s="7"/>
      <c r="C756" s="7"/>
      <c r="D756" s="7"/>
      <c r="E756" s="82"/>
      <c r="F756" s="7"/>
      <c r="G756" s="7"/>
      <c r="H756" s="7"/>
      <c r="I756" s="7"/>
      <c r="J756" s="7"/>
      <c r="K756" s="7"/>
      <c r="L756" s="7"/>
      <c r="M756" s="7"/>
    </row>
    <row r="757" spans="1:13" x14ac:dyDescent="0.25">
      <c r="A757" s="7"/>
      <c r="B757" s="7"/>
      <c r="C757" s="7"/>
      <c r="D757" s="7"/>
      <c r="E757" s="82"/>
      <c r="F757" s="7"/>
      <c r="G757" s="7"/>
      <c r="H757" s="7"/>
      <c r="I757" s="7"/>
      <c r="J757" s="7"/>
      <c r="K757" s="7"/>
      <c r="L757" s="7"/>
      <c r="M757" s="7"/>
    </row>
    <row r="758" spans="1:13" x14ac:dyDescent="0.25">
      <c r="A758" s="7"/>
      <c r="B758" s="7"/>
      <c r="C758" s="7"/>
      <c r="D758" s="7"/>
      <c r="E758" s="82"/>
      <c r="F758" s="7"/>
      <c r="G758" s="7"/>
      <c r="H758" s="7"/>
      <c r="I758" s="7"/>
      <c r="J758" s="7"/>
      <c r="K758" s="7"/>
      <c r="L758" s="7"/>
      <c r="M758" s="7"/>
    </row>
    <row r="759" spans="1:13" x14ac:dyDescent="0.25">
      <c r="A759" s="7"/>
      <c r="B759" s="7"/>
      <c r="C759" s="7"/>
      <c r="D759" s="7"/>
      <c r="E759" s="82"/>
      <c r="F759" s="7"/>
      <c r="G759" s="7"/>
      <c r="H759" s="7"/>
      <c r="I759" s="7"/>
      <c r="J759" s="7"/>
      <c r="K759" s="7"/>
      <c r="L759" s="7"/>
      <c r="M759" s="7"/>
    </row>
    <row r="760" spans="1:13" x14ac:dyDescent="0.25">
      <c r="A760" s="7"/>
      <c r="B760" s="7"/>
      <c r="C760" s="7"/>
      <c r="D760" s="7"/>
      <c r="E760" s="82"/>
      <c r="F760" s="7"/>
      <c r="G760" s="7"/>
      <c r="H760" s="7"/>
      <c r="I760" s="7"/>
      <c r="J760" s="7"/>
      <c r="K760" s="7"/>
      <c r="L760" s="7"/>
      <c r="M760" s="7"/>
    </row>
    <row r="761" spans="1:13" x14ac:dyDescent="0.25">
      <c r="A761" s="7"/>
      <c r="B761" s="7"/>
      <c r="C761" s="7"/>
      <c r="D761" s="7"/>
      <c r="E761" s="82"/>
      <c r="F761" s="7"/>
      <c r="G761" s="7"/>
      <c r="H761" s="7"/>
      <c r="I761" s="7"/>
      <c r="J761" s="7"/>
      <c r="K761" s="7"/>
      <c r="L761" s="7"/>
      <c r="M761" s="7"/>
    </row>
    <row r="762" spans="1:13" x14ac:dyDescent="0.25">
      <c r="A762" s="7"/>
      <c r="B762" s="7"/>
      <c r="C762" s="7"/>
      <c r="D762" s="7"/>
      <c r="E762" s="82"/>
      <c r="F762" s="7"/>
      <c r="G762" s="7"/>
      <c r="H762" s="7"/>
      <c r="I762" s="7"/>
      <c r="J762" s="7"/>
      <c r="K762" s="7"/>
      <c r="L762" s="7"/>
      <c r="M762" s="7"/>
    </row>
    <row r="763" spans="1:13" x14ac:dyDescent="0.25">
      <c r="A763" s="7"/>
      <c r="B763" s="7"/>
      <c r="C763" s="7"/>
      <c r="D763" s="7"/>
      <c r="E763" s="82"/>
      <c r="F763" s="7"/>
      <c r="G763" s="7"/>
      <c r="H763" s="7"/>
      <c r="I763" s="7"/>
      <c r="J763" s="7"/>
      <c r="K763" s="7"/>
      <c r="L763" s="7"/>
      <c r="M763" s="7"/>
    </row>
    <row r="764" spans="1:13" x14ac:dyDescent="0.25">
      <c r="A764" s="7"/>
      <c r="B764" s="7"/>
      <c r="C764" s="7"/>
      <c r="D764" s="7"/>
      <c r="E764" s="82"/>
      <c r="F764" s="7"/>
      <c r="G764" s="7"/>
      <c r="H764" s="7"/>
      <c r="I764" s="7"/>
      <c r="J764" s="7"/>
      <c r="K764" s="7"/>
      <c r="L764" s="7"/>
      <c r="M764" s="7"/>
    </row>
    <row r="765" spans="1:13" x14ac:dyDescent="0.25">
      <c r="A765" s="7"/>
      <c r="B765" s="7"/>
      <c r="C765" s="7"/>
      <c r="D765" s="7"/>
      <c r="E765" s="82"/>
      <c r="F765" s="7"/>
      <c r="G765" s="7"/>
      <c r="H765" s="7"/>
      <c r="I765" s="7"/>
      <c r="J765" s="7"/>
      <c r="K765" s="7"/>
      <c r="L765" s="7"/>
      <c r="M765" s="7"/>
    </row>
    <row r="766" spans="1:13" x14ac:dyDescent="0.25">
      <c r="A766" s="7"/>
      <c r="B766" s="7"/>
      <c r="C766" s="7"/>
      <c r="D766" s="7"/>
      <c r="E766" s="82"/>
      <c r="F766" s="7"/>
      <c r="G766" s="7"/>
      <c r="H766" s="7"/>
      <c r="I766" s="7"/>
      <c r="J766" s="7"/>
      <c r="K766" s="7"/>
      <c r="L766" s="7"/>
      <c r="M766" s="7"/>
    </row>
    <row r="767" spans="1:13" x14ac:dyDescent="0.25">
      <c r="A767" s="7"/>
      <c r="B767" s="7"/>
      <c r="C767" s="7"/>
      <c r="D767" s="7"/>
      <c r="E767" s="82"/>
      <c r="F767" s="7"/>
      <c r="G767" s="7"/>
      <c r="H767" s="7"/>
      <c r="I767" s="7"/>
      <c r="J767" s="7"/>
      <c r="K767" s="7"/>
      <c r="L767" s="7"/>
      <c r="M767" s="7"/>
    </row>
    <row r="768" spans="1:13" x14ac:dyDescent="0.25">
      <c r="A768" s="7"/>
      <c r="B768" s="7"/>
      <c r="C768" s="7"/>
      <c r="D768" s="7"/>
      <c r="E768" s="82"/>
      <c r="F768" s="7"/>
      <c r="G768" s="7"/>
      <c r="H768" s="7"/>
      <c r="I768" s="7"/>
      <c r="J768" s="7"/>
      <c r="K768" s="7"/>
      <c r="L768" s="7"/>
      <c r="M768" s="7"/>
    </row>
    <row r="769" spans="1:13" x14ac:dyDescent="0.25">
      <c r="A769" s="7"/>
      <c r="B769" s="7"/>
      <c r="C769" s="7"/>
      <c r="D769" s="7"/>
      <c r="E769" s="82"/>
      <c r="F769" s="7"/>
      <c r="G769" s="7"/>
      <c r="H769" s="7"/>
      <c r="I769" s="7"/>
      <c r="J769" s="7"/>
      <c r="K769" s="7"/>
      <c r="L769" s="7"/>
      <c r="M769" s="7"/>
    </row>
    <row r="770" spans="1:13" x14ac:dyDescent="0.25">
      <c r="A770" s="7"/>
      <c r="B770" s="7"/>
      <c r="C770" s="7"/>
      <c r="D770" s="7"/>
      <c r="E770" s="82"/>
      <c r="F770" s="7"/>
      <c r="G770" s="7"/>
      <c r="H770" s="7"/>
      <c r="I770" s="7"/>
      <c r="J770" s="7"/>
      <c r="K770" s="7"/>
      <c r="L770" s="7"/>
      <c r="M770" s="7"/>
    </row>
    <row r="771" spans="1:13" x14ac:dyDescent="0.25">
      <c r="A771" s="7"/>
      <c r="B771" s="7"/>
      <c r="C771" s="7"/>
      <c r="D771" s="7"/>
      <c r="E771" s="82"/>
      <c r="F771" s="7"/>
      <c r="G771" s="7"/>
      <c r="H771" s="7"/>
      <c r="I771" s="7"/>
      <c r="J771" s="7"/>
      <c r="K771" s="7"/>
      <c r="L771" s="7"/>
      <c r="M771" s="7"/>
    </row>
    <row r="772" spans="1:13" x14ac:dyDescent="0.25">
      <c r="A772" s="7"/>
      <c r="B772" s="7"/>
      <c r="C772" s="7"/>
      <c r="D772" s="7"/>
      <c r="E772" s="82"/>
      <c r="F772" s="7"/>
      <c r="G772" s="7"/>
      <c r="H772" s="7"/>
      <c r="I772" s="7"/>
      <c r="J772" s="7"/>
      <c r="K772" s="7"/>
      <c r="L772" s="7"/>
      <c r="M772" s="7"/>
    </row>
    <row r="773" spans="1:13" x14ac:dyDescent="0.25">
      <c r="A773" s="7"/>
      <c r="B773" s="7"/>
      <c r="C773" s="7"/>
      <c r="D773" s="7"/>
      <c r="E773" s="82"/>
      <c r="F773" s="7"/>
      <c r="G773" s="7"/>
      <c r="H773" s="7"/>
      <c r="I773" s="7"/>
      <c r="J773" s="7"/>
      <c r="K773" s="7"/>
      <c r="L773" s="7"/>
      <c r="M773" s="7"/>
    </row>
    <row r="774" spans="1:13" x14ac:dyDescent="0.25">
      <c r="A774" s="7"/>
      <c r="B774" s="7"/>
      <c r="C774" s="7"/>
      <c r="D774" s="7"/>
      <c r="E774" s="82"/>
      <c r="F774" s="7"/>
      <c r="G774" s="7"/>
      <c r="H774" s="7"/>
      <c r="I774" s="7"/>
      <c r="J774" s="7"/>
      <c r="K774" s="7"/>
      <c r="L774" s="7"/>
      <c r="M774" s="7"/>
    </row>
    <row r="775" spans="1:13" x14ac:dyDescent="0.25">
      <c r="A775" s="7"/>
      <c r="B775" s="7"/>
      <c r="C775" s="7"/>
      <c r="D775" s="7"/>
      <c r="E775" s="82"/>
      <c r="F775" s="7"/>
      <c r="G775" s="7"/>
      <c r="H775" s="7"/>
      <c r="I775" s="7"/>
      <c r="J775" s="7"/>
      <c r="K775" s="7"/>
      <c r="L775" s="7"/>
      <c r="M775" s="7"/>
    </row>
    <row r="776" spans="1:13" x14ac:dyDescent="0.25">
      <c r="A776" s="7"/>
      <c r="B776" s="7"/>
      <c r="C776" s="7"/>
      <c r="D776" s="7"/>
      <c r="E776" s="82"/>
      <c r="F776" s="7"/>
      <c r="G776" s="7"/>
      <c r="H776" s="7"/>
      <c r="I776" s="7"/>
      <c r="J776" s="7"/>
      <c r="K776" s="7"/>
      <c r="L776" s="7"/>
      <c r="M776" s="7"/>
    </row>
    <row r="777" spans="1:13" x14ac:dyDescent="0.25">
      <c r="A777" s="7"/>
      <c r="B777" s="7"/>
      <c r="C777" s="7"/>
      <c r="D777" s="7"/>
      <c r="E777" s="82"/>
      <c r="F777" s="7"/>
      <c r="G777" s="7"/>
      <c r="H777" s="7"/>
      <c r="I777" s="7"/>
      <c r="J777" s="7"/>
      <c r="K777" s="7"/>
      <c r="L777" s="7"/>
      <c r="M777" s="7"/>
    </row>
    <row r="778" spans="1:13" x14ac:dyDescent="0.25">
      <c r="A778" s="7"/>
      <c r="B778" s="7"/>
      <c r="C778" s="7"/>
      <c r="D778" s="7"/>
      <c r="E778" s="82"/>
      <c r="F778" s="7"/>
      <c r="G778" s="7"/>
      <c r="H778" s="7"/>
      <c r="I778" s="7"/>
      <c r="J778" s="7"/>
      <c r="K778" s="7"/>
      <c r="L778" s="7"/>
      <c r="M778" s="7"/>
    </row>
    <row r="779" spans="1:13" x14ac:dyDescent="0.25">
      <c r="A779" s="7"/>
      <c r="B779" s="7"/>
      <c r="C779" s="7"/>
      <c r="D779" s="7"/>
      <c r="E779" s="82"/>
      <c r="F779" s="7"/>
      <c r="G779" s="7"/>
      <c r="H779" s="7"/>
      <c r="I779" s="7"/>
      <c r="J779" s="7"/>
      <c r="K779" s="7"/>
      <c r="L779" s="7"/>
      <c r="M779" s="7"/>
    </row>
    <row r="780" spans="1:13" x14ac:dyDescent="0.25">
      <c r="A780" s="7"/>
      <c r="B780" s="7"/>
      <c r="C780" s="7"/>
      <c r="D780" s="7"/>
      <c r="E780" s="82"/>
      <c r="F780" s="7"/>
      <c r="G780" s="7"/>
      <c r="H780" s="7"/>
      <c r="I780" s="7"/>
      <c r="J780" s="7"/>
      <c r="K780" s="7"/>
      <c r="L780" s="7"/>
      <c r="M780" s="7"/>
    </row>
    <row r="781" spans="1:13" x14ac:dyDescent="0.25">
      <c r="A781" s="7"/>
      <c r="B781" s="7"/>
      <c r="C781" s="7"/>
      <c r="D781" s="7"/>
      <c r="E781" s="82"/>
      <c r="F781" s="7"/>
      <c r="G781" s="7"/>
      <c r="H781" s="7"/>
      <c r="I781" s="7"/>
      <c r="J781" s="7"/>
      <c r="K781" s="7"/>
      <c r="L781" s="7"/>
      <c r="M781" s="7"/>
    </row>
    <row r="782" spans="1:13" x14ac:dyDescent="0.25">
      <c r="A782" s="7"/>
      <c r="B782" s="7"/>
      <c r="C782" s="7"/>
      <c r="D782" s="7"/>
      <c r="E782" s="82"/>
      <c r="F782" s="7"/>
      <c r="G782" s="7"/>
      <c r="H782" s="7"/>
      <c r="I782" s="7"/>
      <c r="J782" s="7"/>
      <c r="K782" s="7"/>
      <c r="L782" s="7"/>
      <c r="M782" s="7"/>
    </row>
    <row r="783" spans="1:13" x14ac:dyDescent="0.25">
      <c r="A783" s="7"/>
      <c r="B783" s="7"/>
      <c r="C783" s="7"/>
      <c r="D783" s="7"/>
      <c r="E783" s="82"/>
      <c r="F783" s="7"/>
      <c r="G783" s="7"/>
      <c r="H783" s="7"/>
      <c r="I783" s="7"/>
      <c r="J783" s="7"/>
      <c r="K783" s="7"/>
      <c r="L783" s="7"/>
      <c r="M783" s="7"/>
    </row>
    <row r="784" spans="1:13" x14ac:dyDescent="0.25">
      <c r="A784" s="7"/>
      <c r="B784" s="7"/>
      <c r="C784" s="7"/>
      <c r="D784" s="7"/>
      <c r="E784" s="82"/>
      <c r="F784" s="7"/>
      <c r="G784" s="7"/>
      <c r="H784" s="7"/>
      <c r="I784" s="7"/>
      <c r="J784" s="7"/>
      <c r="K784" s="7"/>
      <c r="L784" s="7"/>
      <c r="M784" s="7"/>
    </row>
    <row r="785" spans="1:13" x14ac:dyDescent="0.25">
      <c r="A785" s="7"/>
      <c r="B785" s="7"/>
      <c r="C785" s="7"/>
      <c r="D785" s="7"/>
      <c r="E785" s="82"/>
      <c r="F785" s="7"/>
      <c r="G785" s="7"/>
      <c r="H785" s="7"/>
      <c r="I785" s="7"/>
      <c r="J785" s="7"/>
      <c r="K785" s="7"/>
      <c r="L785" s="7"/>
      <c r="M785" s="7"/>
    </row>
    <row r="786" spans="1:13" x14ac:dyDescent="0.25">
      <c r="A786" s="7"/>
      <c r="B786" s="7"/>
      <c r="C786" s="7"/>
      <c r="D786" s="7"/>
      <c r="E786" s="82"/>
      <c r="F786" s="7"/>
      <c r="G786" s="7"/>
      <c r="H786" s="7"/>
      <c r="I786" s="7"/>
      <c r="J786" s="7"/>
      <c r="K786" s="7"/>
      <c r="L786" s="7"/>
      <c r="M786" s="7"/>
    </row>
    <row r="787" spans="1:13" x14ac:dyDescent="0.25">
      <c r="A787" s="7"/>
      <c r="B787" s="7"/>
      <c r="C787" s="7"/>
      <c r="D787" s="7"/>
      <c r="E787" s="82"/>
      <c r="F787" s="7"/>
      <c r="G787" s="7"/>
      <c r="H787" s="7"/>
      <c r="I787" s="7"/>
      <c r="J787" s="7"/>
      <c r="K787" s="7"/>
      <c r="L787" s="7"/>
      <c r="M787" s="7"/>
    </row>
    <row r="788" spans="1:13" x14ac:dyDescent="0.25">
      <c r="A788" s="7"/>
      <c r="B788" s="7"/>
      <c r="C788" s="7"/>
      <c r="D788" s="7"/>
      <c r="E788" s="82"/>
      <c r="F788" s="7"/>
      <c r="G788" s="7"/>
      <c r="H788" s="7"/>
      <c r="I788" s="7"/>
      <c r="J788" s="7"/>
      <c r="K788" s="7"/>
      <c r="L788" s="7"/>
      <c r="M788" s="7"/>
    </row>
    <row r="789" spans="1:13" x14ac:dyDescent="0.25">
      <c r="A789" s="7"/>
      <c r="B789" s="7"/>
      <c r="C789" s="7"/>
      <c r="D789" s="7"/>
      <c r="E789" s="82"/>
      <c r="F789" s="7"/>
      <c r="G789" s="7"/>
      <c r="H789" s="7"/>
      <c r="I789" s="7"/>
      <c r="J789" s="7"/>
      <c r="K789" s="7"/>
      <c r="L789" s="7"/>
      <c r="M789" s="7"/>
    </row>
    <row r="790" spans="1:13" x14ac:dyDescent="0.25">
      <c r="A790" s="7"/>
      <c r="B790" s="7"/>
      <c r="C790" s="7"/>
      <c r="D790" s="7"/>
      <c r="E790" s="82"/>
      <c r="F790" s="7"/>
      <c r="G790" s="7"/>
      <c r="H790" s="7"/>
      <c r="I790" s="7"/>
      <c r="J790" s="7"/>
      <c r="K790" s="7"/>
      <c r="L790" s="7"/>
      <c r="M790" s="7"/>
    </row>
    <row r="791" spans="1:13" x14ac:dyDescent="0.25">
      <c r="A791" s="7"/>
      <c r="B791" s="7"/>
      <c r="C791" s="7"/>
      <c r="D791" s="7"/>
      <c r="E791" s="82"/>
      <c r="F791" s="7"/>
      <c r="G791" s="7"/>
      <c r="H791" s="7"/>
      <c r="I791" s="7"/>
      <c r="J791" s="7"/>
      <c r="K791" s="7"/>
      <c r="L791" s="7"/>
      <c r="M791" s="7"/>
    </row>
    <row r="792" spans="1:13" x14ac:dyDescent="0.25">
      <c r="A792" s="7"/>
      <c r="B792" s="7"/>
      <c r="C792" s="7"/>
      <c r="D792" s="7"/>
      <c r="E792" s="82"/>
      <c r="F792" s="7"/>
      <c r="G792" s="7"/>
      <c r="H792" s="7"/>
      <c r="I792" s="7"/>
      <c r="J792" s="7"/>
      <c r="K792" s="7"/>
      <c r="L792" s="7"/>
      <c r="M792" s="7"/>
    </row>
    <row r="793" spans="1:13" x14ac:dyDescent="0.25">
      <c r="A793" s="7"/>
      <c r="B793" s="7"/>
      <c r="C793" s="7"/>
      <c r="D793" s="7"/>
      <c r="E793" s="82"/>
      <c r="F793" s="7"/>
      <c r="G793" s="7"/>
      <c r="H793" s="7"/>
      <c r="I793" s="7"/>
      <c r="J793" s="7"/>
      <c r="K793" s="7"/>
      <c r="L793" s="7"/>
      <c r="M793" s="7"/>
    </row>
    <row r="794" spans="1:13" x14ac:dyDescent="0.25">
      <c r="A794" s="7"/>
      <c r="B794" s="7"/>
      <c r="C794" s="7"/>
      <c r="D794" s="7"/>
      <c r="E794" s="82"/>
      <c r="F794" s="7"/>
      <c r="G794" s="7"/>
      <c r="H794" s="7"/>
      <c r="I794" s="7"/>
      <c r="J794" s="7"/>
      <c r="K794" s="7"/>
      <c r="L794" s="7"/>
      <c r="M794" s="7"/>
    </row>
    <row r="795" spans="1:13" x14ac:dyDescent="0.25">
      <c r="A795" s="7"/>
      <c r="B795" s="7"/>
      <c r="C795" s="7"/>
      <c r="D795" s="7"/>
      <c r="E795" s="82"/>
      <c r="F795" s="7"/>
      <c r="G795" s="7"/>
      <c r="H795" s="7"/>
      <c r="I795" s="7"/>
      <c r="J795" s="7"/>
      <c r="K795" s="7"/>
      <c r="L795" s="7"/>
      <c r="M795" s="7"/>
    </row>
    <row r="796" spans="1:13" x14ac:dyDescent="0.25">
      <c r="A796" s="7"/>
      <c r="B796" s="7"/>
      <c r="C796" s="7"/>
      <c r="D796" s="7"/>
      <c r="E796" s="82"/>
      <c r="F796" s="7"/>
      <c r="G796" s="7"/>
      <c r="H796" s="7"/>
      <c r="I796" s="7"/>
      <c r="J796" s="7"/>
      <c r="K796" s="7"/>
      <c r="L796" s="7"/>
      <c r="M796" s="7"/>
    </row>
    <row r="797" spans="1:13" x14ac:dyDescent="0.25">
      <c r="A797" s="7"/>
      <c r="B797" s="7"/>
      <c r="C797" s="7"/>
      <c r="D797" s="7"/>
      <c r="E797" s="82"/>
      <c r="F797" s="7"/>
      <c r="G797" s="7"/>
      <c r="H797" s="7"/>
      <c r="I797" s="7"/>
      <c r="J797" s="7"/>
      <c r="K797" s="7"/>
      <c r="L797" s="7"/>
      <c r="M797" s="7"/>
    </row>
    <row r="798" spans="1:13" x14ac:dyDescent="0.25">
      <c r="A798" s="7"/>
      <c r="B798" s="7"/>
      <c r="C798" s="7"/>
      <c r="D798" s="7"/>
      <c r="E798" s="82"/>
      <c r="F798" s="7"/>
      <c r="G798" s="7"/>
      <c r="H798" s="7"/>
      <c r="I798" s="7"/>
      <c r="J798" s="7"/>
      <c r="K798" s="7"/>
      <c r="L798" s="7"/>
      <c r="M798" s="7"/>
    </row>
    <row r="799" spans="1:13" x14ac:dyDescent="0.25">
      <c r="A799" s="7"/>
      <c r="B799" s="7"/>
      <c r="C799" s="7"/>
      <c r="D799" s="7"/>
      <c r="E799" s="82"/>
      <c r="F799" s="7"/>
      <c r="G799" s="7"/>
      <c r="H799" s="7"/>
      <c r="I799" s="7"/>
      <c r="J799" s="7"/>
      <c r="K799" s="7"/>
      <c r="L799" s="7"/>
      <c r="M799" s="7"/>
    </row>
    <row r="800" spans="1:13" x14ac:dyDescent="0.25">
      <c r="A800" s="7"/>
      <c r="B800" s="7"/>
      <c r="C800" s="7"/>
      <c r="D800" s="7"/>
      <c r="E800" s="82"/>
      <c r="F800" s="7"/>
      <c r="G800" s="7"/>
      <c r="H800" s="7"/>
      <c r="I800" s="7"/>
      <c r="J800" s="7"/>
      <c r="K800" s="7"/>
      <c r="L800" s="7"/>
      <c r="M800" s="7"/>
    </row>
    <row r="801" spans="1:13" x14ac:dyDescent="0.25">
      <c r="A801" s="7"/>
      <c r="B801" s="7"/>
      <c r="C801" s="7"/>
      <c r="D801" s="7"/>
      <c r="E801" s="82"/>
      <c r="F801" s="7"/>
      <c r="G801" s="7"/>
      <c r="H801" s="7"/>
      <c r="I801" s="7"/>
      <c r="J801" s="7"/>
      <c r="K801" s="7"/>
      <c r="L801" s="7"/>
      <c r="M801" s="7"/>
    </row>
    <row r="802" spans="1:13" x14ac:dyDescent="0.25">
      <c r="A802" s="7"/>
      <c r="B802" s="7"/>
      <c r="C802" s="7"/>
      <c r="D802" s="7"/>
      <c r="E802" s="82"/>
      <c r="F802" s="7"/>
      <c r="G802" s="7"/>
      <c r="H802" s="7"/>
      <c r="I802" s="7"/>
      <c r="J802" s="7"/>
      <c r="K802" s="7"/>
      <c r="L802" s="7"/>
      <c r="M802" s="7"/>
    </row>
    <row r="803" spans="1:13" x14ac:dyDescent="0.25">
      <c r="A803" s="7"/>
      <c r="B803" s="7"/>
      <c r="C803" s="7"/>
      <c r="D803" s="7"/>
      <c r="E803" s="82"/>
      <c r="F803" s="7"/>
      <c r="G803" s="7"/>
      <c r="H803" s="7"/>
      <c r="I803" s="7"/>
      <c r="J803" s="7"/>
      <c r="K803" s="7"/>
      <c r="L803" s="7"/>
      <c r="M803" s="7"/>
    </row>
    <row r="804" spans="1:13" x14ac:dyDescent="0.25">
      <c r="A804" s="7"/>
      <c r="B804" s="7"/>
      <c r="C804" s="7"/>
      <c r="D804" s="7"/>
      <c r="E804" s="82"/>
      <c r="F804" s="7"/>
      <c r="G804" s="7"/>
      <c r="H804" s="7"/>
      <c r="I804" s="7"/>
      <c r="J804" s="7"/>
      <c r="K804" s="7"/>
      <c r="L804" s="7"/>
      <c r="M804" s="7"/>
    </row>
    <row r="805" spans="1:13" x14ac:dyDescent="0.25">
      <c r="A805" s="7"/>
      <c r="B805" s="7"/>
      <c r="C805" s="7"/>
      <c r="D805" s="7"/>
      <c r="E805" s="82"/>
      <c r="F805" s="7"/>
      <c r="G805" s="7"/>
      <c r="H805" s="7"/>
      <c r="I805" s="7"/>
      <c r="J805" s="7"/>
      <c r="K805" s="7"/>
      <c r="L805" s="7"/>
      <c r="M805" s="7"/>
    </row>
    <row r="806" spans="1:13" x14ac:dyDescent="0.25">
      <c r="A806" s="7"/>
      <c r="B806" s="7"/>
      <c r="C806" s="7"/>
      <c r="D806" s="7"/>
      <c r="E806" s="82"/>
      <c r="F806" s="7"/>
      <c r="G806" s="7"/>
      <c r="H806" s="7"/>
      <c r="I806" s="7"/>
      <c r="J806" s="7"/>
      <c r="K806" s="7"/>
      <c r="L806" s="7"/>
      <c r="M806" s="7"/>
    </row>
    <row r="807" spans="1:13" x14ac:dyDescent="0.25">
      <c r="A807" s="7"/>
      <c r="B807" s="7"/>
      <c r="C807" s="7"/>
      <c r="D807" s="7"/>
      <c r="E807" s="82"/>
      <c r="F807" s="7"/>
      <c r="G807" s="7"/>
      <c r="H807" s="7"/>
      <c r="I807" s="7"/>
      <c r="J807" s="7"/>
      <c r="K807" s="7"/>
      <c r="L807" s="7"/>
      <c r="M807" s="7"/>
    </row>
    <row r="808" spans="1:13" x14ac:dyDescent="0.25">
      <c r="A808" s="7"/>
      <c r="B808" s="7"/>
      <c r="C808" s="7"/>
      <c r="D808" s="7"/>
      <c r="E808" s="82"/>
      <c r="F808" s="7"/>
      <c r="G808" s="7"/>
      <c r="H808" s="7"/>
      <c r="I808" s="7"/>
      <c r="J808" s="7"/>
      <c r="K808" s="7"/>
      <c r="L808" s="7"/>
      <c r="M808" s="7"/>
    </row>
    <row r="809" spans="1:13" x14ac:dyDescent="0.25">
      <c r="A809" s="7"/>
      <c r="B809" s="7"/>
      <c r="C809" s="7"/>
      <c r="D809" s="7"/>
      <c r="E809" s="82"/>
      <c r="F809" s="7"/>
      <c r="G809" s="7"/>
      <c r="H809" s="7"/>
      <c r="I809" s="7"/>
      <c r="J809" s="7"/>
      <c r="K809" s="7"/>
      <c r="L809" s="7"/>
      <c r="M809" s="7"/>
    </row>
    <row r="810" spans="1:13" x14ac:dyDescent="0.25">
      <c r="E810" s="82"/>
      <c r="F810" s="7"/>
      <c r="G810" s="7"/>
    </row>
    <row r="811" spans="1:13" x14ac:dyDescent="0.25">
      <c r="E811" s="82"/>
      <c r="F811" s="7"/>
      <c r="G811" s="7"/>
    </row>
    <row r="812" spans="1:13" x14ac:dyDescent="0.25">
      <c r="E812" s="82"/>
      <c r="F812" s="7"/>
      <c r="G812" s="7"/>
    </row>
    <row r="813" spans="1:13" x14ac:dyDescent="0.25">
      <c r="E813" s="82"/>
      <c r="F813" s="7"/>
      <c r="G813" s="7"/>
    </row>
  </sheetData>
  <mergeCells count="6">
    <mergeCell ref="A234:D234"/>
    <mergeCell ref="A9:D9"/>
    <mergeCell ref="A10:D10"/>
    <mergeCell ref="A11:D11"/>
    <mergeCell ref="A232:D232"/>
    <mergeCell ref="A233:D233"/>
  </mergeCells>
  <printOptions horizontalCentered="1"/>
  <pageMargins left="0.59055118110236227" right="0.59055118110236227" top="0.23622047244094491" bottom="0.23622047244094491" header="0.31496062992125984" footer="0.31496062992125984"/>
  <pageSetup scale="90" orientation="portrait" horizontalDpi="300" verticalDpi="300" r:id="rId1"/>
  <headerFooter>
    <oddFooter>&amp;R&amp;P</oddFooter>
  </headerFooter>
  <drawing r:id="rId2"/>
  <legacyDrawing r:id="rId3"/>
  <oleObjects>
    <mc:AlternateContent xmlns:mc="http://schemas.openxmlformats.org/markup-compatibility/2006">
      <mc:Choice Requires="x14">
        <oleObject shapeId="1025" r:id="rId4">
          <objectPr defaultSize="0" autoPict="0" r:id="rId5">
            <anchor moveWithCells="1" sizeWithCells="1">
              <from>
                <xdr:col>13</xdr:col>
                <xdr:colOff>476250</xdr:colOff>
                <xdr:row>97</xdr:row>
                <xdr:rowOff>0</xdr:rowOff>
              </from>
              <to>
                <xdr:col>22</xdr:col>
                <xdr:colOff>114300</xdr:colOff>
                <xdr:row>97</xdr:row>
                <xdr:rowOff>0</xdr:rowOff>
              </to>
            </anchor>
          </objectPr>
        </oleObject>
      </mc:Choice>
      <mc:Fallback>
        <oleObject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L786"/>
  <sheetViews>
    <sheetView tabSelected="1" zoomScale="90" zoomScaleNormal="90" workbookViewId="0">
      <pane xSplit="2" topLeftCell="C1" activePane="topRight" state="frozen"/>
      <selection activeCell="G14" sqref="G14"/>
      <selection pane="topRight" activeCell="I24" sqref="I24"/>
    </sheetView>
  </sheetViews>
  <sheetFormatPr baseColWidth="10" defaultRowHeight="15" x14ac:dyDescent="0.25"/>
  <cols>
    <col min="1" max="1" width="2.85546875" customWidth="1"/>
    <col min="2" max="2" width="75" bestFit="1" customWidth="1"/>
    <col min="3" max="4" width="14.140625" bestFit="1" customWidth="1"/>
    <col min="5" max="5" width="14.140625" customWidth="1"/>
    <col min="6" max="6" width="16" bestFit="1" customWidth="1"/>
    <col min="7" max="7" width="21.140625" bestFit="1" customWidth="1"/>
    <col min="8" max="8" width="15.5703125" customWidth="1"/>
    <col min="9" max="9" width="20.85546875" bestFit="1" customWidth="1"/>
    <col min="249" max="249" width="2.85546875" customWidth="1"/>
    <col min="250" max="250" width="75" bestFit="1" customWidth="1"/>
    <col min="251" max="255" width="14.140625" bestFit="1" customWidth="1"/>
    <col min="256" max="256" width="15.28515625" bestFit="1" customWidth="1"/>
    <col min="257" max="258" width="14.140625" bestFit="1" customWidth="1"/>
    <col min="259" max="259" width="15.28515625" bestFit="1" customWidth="1"/>
    <col min="260" max="261" width="14.140625" bestFit="1" customWidth="1"/>
    <col min="262" max="262" width="16" bestFit="1" customWidth="1"/>
    <col min="263" max="263" width="21.140625" bestFit="1" customWidth="1"/>
    <col min="264" max="264" width="15.5703125" customWidth="1"/>
    <col min="265" max="265" width="20.85546875" bestFit="1" customWidth="1"/>
    <col min="505" max="505" width="2.85546875" customWidth="1"/>
    <col min="506" max="506" width="75" bestFit="1" customWidth="1"/>
    <col min="507" max="511" width="14.140625" bestFit="1" customWidth="1"/>
    <col min="512" max="512" width="15.28515625" bestFit="1" customWidth="1"/>
    <col min="513" max="514" width="14.140625" bestFit="1" customWidth="1"/>
    <col min="515" max="515" width="15.28515625" bestFit="1" customWidth="1"/>
    <col min="516" max="517" width="14.140625" bestFit="1" customWidth="1"/>
    <col min="518" max="518" width="16" bestFit="1" customWidth="1"/>
    <col min="519" max="519" width="21.140625" bestFit="1" customWidth="1"/>
    <col min="520" max="520" width="15.5703125" customWidth="1"/>
    <col min="521" max="521" width="20.85546875" bestFit="1" customWidth="1"/>
    <col min="761" max="761" width="2.85546875" customWidth="1"/>
    <col min="762" max="762" width="75" bestFit="1" customWidth="1"/>
    <col min="763" max="767" width="14.140625" bestFit="1" customWidth="1"/>
    <col min="768" max="768" width="15.28515625" bestFit="1" customWidth="1"/>
    <col min="769" max="770" width="14.140625" bestFit="1" customWidth="1"/>
    <col min="771" max="771" width="15.28515625" bestFit="1" customWidth="1"/>
    <col min="772" max="773" width="14.140625" bestFit="1" customWidth="1"/>
    <col min="774" max="774" width="16" bestFit="1" customWidth="1"/>
    <col min="775" max="775" width="21.140625" bestFit="1" customWidth="1"/>
    <col min="776" max="776" width="15.5703125" customWidth="1"/>
    <col min="777" max="777" width="20.85546875" bestFit="1" customWidth="1"/>
    <col min="1017" max="1017" width="2.85546875" customWidth="1"/>
    <col min="1018" max="1018" width="75" bestFit="1" customWidth="1"/>
    <col min="1019" max="1023" width="14.140625" bestFit="1" customWidth="1"/>
    <col min="1024" max="1024" width="15.28515625" bestFit="1" customWidth="1"/>
    <col min="1025" max="1026" width="14.140625" bestFit="1" customWidth="1"/>
    <col min="1027" max="1027" width="15.28515625" bestFit="1" customWidth="1"/>
    <col min="1028" max="1029" width="14.140625" bestFit="1" customWidth="1"/>
    <col min="1030" max="1030" width="16" bestFit="1" customWidth="1"/>
    <col min="1031" max="1031" width="21.140625" bestFit="1" customWidth="1"/>
    <col min="1032" max="1032" width="15.5703125" customWidth="1"/>
    <col min="1033" max="1033" width="20.85546875" bestFit="1" customWidth="1"/>
    <col min="1273" max="1273" width="2.85546875" customWidth="1"/>
    <col min="1274" max="1274" width="75" bestFit="1" customWidth="1"/>
    <col min="1275" max="1279" width="14.140625" bestFit="1" customWidth="1"/>
    <col min="1280" max="1280" width="15.28515625" bestFit="1" customWidth="1"/>
    <col min="1281" max="1282" width="14.140625" bestFit="1" customWidth="1"/>
    <col min="1283" max="1283" width="15.28515625" bestFit="1" customWidth="1"/>
    <col min="1284" max="1285" width="14.140625" bestFit="1" customWidth="1"/>
    <col min="1286" max="1286" width="16" bestFit="1" customWidth="1"/>
    <col min="1287" max="1287" width="21.140625" bestFit="1" customWidth="1"/>
    <col min="1288" max="1288" width="15.5703125" customWidth="1"/>
    <col min="1289" max="1289" width="20.85546875" bestFit="1" customWidth="1"/>
    <col min="1529" max="1529" width="2.85546875" customWidth="1"/>
    <col min="1530" max="1530" width="75" bestFit="1" customWidth="1"/>
    <col min="1531" max="1535" width="14.140625" bestFit="1" customWidth="1"/>
    <col min="1536" max="1536" width="15.28515625" bestFit="1" customWidth="1"/>
    <col min="1537" max="1538" width="14.140625" bestFit="1" customWidth="1"/>
    <col min="1539" max="1539" width="15.28515625" bestFit="1" customWidth="1"/>
    <col min="1540" max="1541" width="14.140625" bestFit="1" customWidth="1"/>
    <col min="1542" max="1542" width="16" bestFit="1" customWidth="1"/>
    <col min="1543" max="1543" width="21.140625" bestFit="1" customWidth="1"/>
    <col min="1544" max="1544" width="15.5703125" customWidth="1"/>
    <col min="1545" max="1545" width="20.85546875" bestFit="1" customWidth="1"/>
    <col min="1785" max="1785" width="2.85546875" customWidth="1"/>
    <col min="1786" max="1786" width="75" bestFit="1" customWidth="1"/>
    <col min="1787" max="1791" width="14.140625" bestFit="1" customWidth="1"/>
    <col min="1792" max="1792" width="15.28515625" bestFit="1" customWidth="1"/>
    <col min="1793" max="1794" width="14.140625" bestFit="1" customWidth="1"/>
    <col min="1795" max="1795" width="15.28515625" bestFit="1" customWidth="1"/>
    <col min="1796" max="1797" width="14.140625" bestFit="1" customWidth="1"/>
    <col min="1798" max="1798" width="16" bestFit="1" customWidth="1"/>
    <col min="1799" max="1799" width="21.140625" bestFit="1" customWidth="1"/>
    <col min="1800" max="1800" width="15.5703125" customWidth="1"/>
    <col min="1801" max="1801" width="20.85546875" bestFit="1" customWidth="1"/>
    <col min="2041" max="2041" width="2.85546875" customWidth="1"/>
    <col min="2042" max="2042" width="75" bestFit="1" customWidth="1"/>
    <col min="2043" max="2047" width="14.140625" bestFit="1" customWidth="1"/>
    <col min="2048" max="2048" width="15.28515625" bestFit="1" customWidth="1"/>
    <col min="2049" max="2050" width="14.140625" bestFit="1" customWidth="1"/>
    <col min="2051" max="2051" width="15.28515625" bestFit="1" customWidth="1"/>
    <col min="2052" max="2053" width="14.140625" bestFit="1" customWidth="1"/>
    <col min="2054" max="2054" width="16" bestFit="1" customWidth="1"/>
    <col min="2055" max="2055" width="21.140625" bestFit="1" customWidth="1"/>
    <col min="2056" max="2056" width="15.5703125" customWidth="1"/>
    <col min="2057" max="2057" width="20.85546875" bestFit="1" customWidth="1"/>
    <col min="2297" max="2297" width="2.85546875" customWidth="1"/>
    <col min="2298" max="2298" width="75" bestFit="1" customWidth="1"/>
    <col min="2299" max="2303" width="14.140625" bestFit="1" customWidth="1"/>
    <col min="2304" max="2304" width="15.28515625" bestFit="1" customWidth="1"/>
    <col min="2305" max="2306" width="14.140625" bestFit="1" customWidth="1"/>
    <col min="2307" max="2307" width="15.28515625" bestFit="1" customWidth="1"/>
    <col min="2308" max="2309" width="14.140625" bestFit="1" customWidth="1"/>
    <col min="2310" max="2310" width="16" bestFit="1" customWidth="1"/>
    <col min="2311" max="2311" width="21.140625" bestFit="1" customWidth="1"/>
    <col min="2312" max="2312" width="15.5703125" customWidth="1"/>
    <col min="2313" max="2313" width="20.85546875" bestFit="1" customWidth="1"/>
    <col min="2553" max="2553" width="2.85546875" customWidth="1"/>
    <col min="2554" max="2554" width="75" bestFit="1" customWidth="1"/>
    <col min="2555" max="2559" width="14.140625" bestFit="1" customWidth="1"/>
    <col min="2560" max="2560" width="15.28515625" bestFit="1" customWidth="1"/>
    <col min="2561" max="2562" width="14.140625" bestFit="1" customWidth="1"/>
    <col min="2563" max="2563" width="15.28515625" bestFit="1" customWidth="1"/>
    <col min="2564" max="2565" width="14.140625" bestFit="1" customWidth="1"/>
    <col min="2566" max="2566" width="16" bestFit="1" customWidth="1"/>
    <col min="2567" max="2567" width="21.140625" bestFit="1" customWidth="1"/>
    <col min="2568" max="2568" width="15.5703125" customWidth="1"/>
    <col min="2569" max="2569" width="20.85546875" bestFit="1" customWidth="1"/>
    <col min="2809" max="2809" width="2.85546875" customWidth="1"/>
    <col min="2810" max="2810" width="75" bestFit="1" customWidth="1"/>
    <col min="2811" max="2815" width="14.140625" bestFit="1" customWidth="1"/>
    <col min="2816" max="2816" width="15.28515625" bestFit="1" customWidth="1"/>
    <col min="2817" max="2818" width="14.140625" bestFit="1" customWidth="1"/>
    <col min="2819" max="2819" width="15.28515625" bestFit="1" customWidth="1"/>
    <col min="2820" max="2821" width="14.140625" bestFit="1" customWidth="1"/>
    <col min="2822" max="2822" width="16" bestFit="1" customWidth="1"/>
    <col min="2823" max="2823" width="21.140625" bestFit="1" customWidth="1"/>
    <col min="2824" max="2824" width="15.5703125" customWidth="1"/>
    <col min="2825" max="2825" width="20.85546875" bestFit="1" customWidth="1"/>
    <col min="3065" max="3065" width="2.85546875" customWidth="1"/>
    <col min="3066" max="3066" width="75" bestFit="1" customWidth="1"/>
    <col min="3067" max="3071" width="14.140625" bestFit="1" customWidth="1"/>
    <col min="3072" max="3072" width="15.28515625" bestFit="1" customWidth="1"/>
    <col min="3073" max="3074" width="14.140625" bestFit="1" customWidth="1"/>
    <col min="3075" max="3075" width="15.28515625" bestFit="1" customWidth="1"/>
    <col min="3076" max="3077" width="14.140625" bestFit="1" customWidth="1"/>
    <col min="3078" max="3078" width="16" bestFit="1" customWidth="1"/>
    <col min="3079" max="3079" width="21.140625" bestFit="1" customWidth="1"/>
    <col min="3080" max="3080" width="15.5703125" customWidth="1"/>
    <col min="3081" max="3081" width="20.85546875" bestFit="1" customWidth="1"/>
    <col min="3321" max="3321" width="2.85546875" customWidth="1"/>
    <col min="3322" max="3322" width="75" bestFit="1" customWidth="1"/>
    <col min="3323" max="3327" width="14.140625" bestFit="1" customWidth="1"/>
    <col min="3328" max="3328" width="15.28515625" bestFit="1" customWidth="1"/>
    <col min="3329" max="3330" width="14.140625" bestFit="1" customWidth="1"/>
    <col min="3331" max="3331" width="15.28515625" bestFit="1" customWidth="1"/>
    <col min="3332" max="3333" width="14.140625" bestFit="1" customWidth="1"/>
    <col min="3334" max="3334" width="16" bestFit="1" customWidth="1"/>
    <col min="3335" max="3335" width="21.140625" bestFit="1" customWidth="1"/>
    <col min="3336" max="3336" width="15.5703125" customWidth="1"/>
    <col min="3337" max="3337" width="20.85546875" bestFit="1" customWidth="1"/>
    <col min="3577" max="3577" width="2.85546875" customWidth="1"/>
    <col min="3578" max="3578" width="75" bestFit="1" customWidth="1"/>
    <col min="3579" max="3583" width="14.140625" bestFit="1" customWidth="1"/>
    <col min="3584" max="3584" width="15.28515625" bestFit="1" customWidth="1"/>
    <col min="3585" max="3586" width="14.140625" bestFit="1" customWidth="1"/>
    <col min="3587" max="3587" width="15.28515625" bestFit="1" customWidth="1"/>
    <col min="3588" max="3589" width="14.140625" bestFit="1" customWidth="1"/>
    <col min="3590" max="3590" width="16" bestFit="1" customWidth="1"/>
    <col min="3591" max="3591" width="21.140625" bestFit="1" customWidth="1"/>
    <col min="3592" max="3592" width="15.5703125" customWidth="1"/>
    <col min="3593" max="3593" width="20.85546875" bestFit="1" customWidth="1"/>
    <col min="3833" max="3833" width="2.85546875" customWidth="1"/>
    <col min="3834" max="3834" width="75" bestFit="1" customWidth="1"/>
    <col min="3835" max="3839" width="14.140625" bestFit="1" customWidth="1"/>
    <col min="3840" max="3840" width="15.28515625" bestFit="1" customWidth="1"/>
    <col min="3841" max="3842" width="14.140625" bestFit="1" customWidth="1"/>
    <col min="3843" max="3843" width="15.28515625" bestFit="1" customWidth="1"/>
    <col min="3844" max="3845" width="14.140625" bestFit="1" customWidth="1"/>
    <col min="3846" max="3846" width="16" bestFit="1" customWidth="1"/>
    <col min="3847" max="3847" width="21.140625" bestFit="1" customWidth="1"/>
    <col min="3848" max="3848" width="15.5703125" customWidth="1"/>
    <col min="3849" max="3849" width="20.85546875" bestFit="1" customWidth="1"/>
    <col min="4089" max="4089" width="2.85546875" customWidth="1"/>
    <col min="4090" max="4090" width="75" bestFit="1" customWidth="1"/>
    <col min="4091" max="4095" width="14.140625" bestFit="1" customWidth="1"/>
    <col min="4096" max="4096" width="15.28515625" bestFit="1" customWidth="1"/>
    <col min="4097" max="4098" width="14.140625" bestFit="1" customWidth="1"/>
    <col min="4099" max="4099" width="15.28515625" bestFit="1" customWidth="1"/>
    <col min="4100" max="4101" width="14.140625" bestFit="1" customWidth="1"/>
    <col min="4102" max="4102" width="16" bestFit="1" customWidth="1"/>
    <col min="4103" max="4103" width="21.140625" bestFit="1" customWidth="1"/>
    <col min="4104" max="4104" width="15.5703125" customWidth="1"/>
    <col min="4105" max="4105" width="20.85546875" bestFit="1" customWidth="1"/>
    <col min="4345" max="4345" width="2.85546875" customWidth="1"/>
    <col min="4346" max="4346" width="75" bestFit="1" customWidth="1"/>
    <col min="4347" max="4351" width="14.140625" bestFit="1" customWidth="1"/>
    <col min="4352" max="4352" width="15.28515625" bestFit="1" customWidth="1"/>
    <col min="4353" max="4354" width="14.140625" bestFit="1" customWidth="1"/>
    <col min="4355" max="4355" width="15.28515625" bestFit="1" customWidth="1"/>
    <col min="4356" max="4357" width="14.140625" bestFit="1" customWidth="1"/>
    <col min="4358" max="4358" width="16" bestFit="1" customWidth="1"/>
    <col min="4359" max="4359" width="21.140625" bestFit="1" customWidth="1"/>
    <col min="4360" max="4360" width="15.5703125" customWidth="1"/>
    <col min="4361" max="4361" width="20.85546875" bestFit="1" customWidth="1"/>
    <col min="4601" max="4601" width="2.85546875" customWidth="1"/>
    <col min="4602" max="4602" width="75" bestFit="1" customWidth="1"/>
    <col min="4603" max="4607" width="14.140625" bestFit="1" customWidth="1"/>
    <col min="4608" max="4608" width="15.28515625" bestFit="1" customWidth="1"/>
    <col min="4609" max="4610" width="14.140625" bestFit="1" customWidth="1"/>
    <col min="4611" max="4611" width="15.28515625" bestFit="1" customWidth="1"/>
    <col min="4612" max="4613" width="14.140625" bestFit="1" customWidth="1"/>
    <col min="4614" max="4614" width="16" bestFit="1" customWidth="1"/>
    <col min="4615" max="4615" width="21.140625" bestFit="1" customWidth="1"/>
    <col min="4616" max="4616" width="15.5703125" customWidth="1"/>
    <col min="4617" max="4617" width="20.85546875" bestFit="1" customWidth="1"/>
    <col min="4857" max="4857" width="2.85546875" customWidth="1"/>
    <col min="4858" max="4858" width="75" bestFit="1" customWidth="1"/>
    <col min="4859" max="4863" width="14.140625" bestFit="1" customWidth="1"/>
    <col min="4864" max="4864" width="15.28515625" bestFit="1" customWidth="1"/>
    <col min="4865" max="4866" width="14.140625" bestFit="1" customWidth="1"/>
    <col min="4867" max="4867" width="15.28515625" bestFit="1" customWidth="1"/>
    <col min="4868" max="4869" width="14.140625" bestFit="1" customWidth="1"/>
    <col min="4870" max="4870" width="16" bestFit="1" customWidth="1"/>
    <col min="4871" max="4871" width="21.140625" bestFit="1" customWidth="1"/>
    <col min="4872" max="4872" width="15.5703125" customWidth="1"/>
    <col min="4873" max="4873" width="20.85546875" bestFit="1" customWidth="1"/>
    <col min="5113" max="5113" width="2.85546875" customWidth="1"/>
    <col min="5114" max="5114" width="75" bestFit="1" customWidth="1"/>
    <col min="5115" max="5119" width="14.140625" bestFit="1" customWidth="1"/>
    <col min="5120" max="5120" width="15.28515625" bestFit="1" customWidth="1"/>
    <col min="5121" max="5122" width="14.140625" bestFit="1" customWidth="1"/>
    <col min="5123" max="5123" width="15.28515625" bestFit="1" customWidth="1"/>
    <col min="5124" max="5125" width="14.140625" bestFit="1" customWidth="1"/>
    <col min="5126" max="5126" width="16" bestFit="1" customWidth="1"/>
    <col min="5127" max="5127" width="21.140625" bestFit="1" customWidth="1"/>
    <col min="5128" max="5128" width="15.5703125" customWidth="1"/>
    <col min="5129" max="5129" width="20.85546875" bestFit="1" customWidth="1"/>
    <col min="5369" max="5369" width="2.85546875" customWidth="1"/>
    <col min="5370" max="5370" width="75" bestFit="1" customWidth="1"/>
    <col min="5371" max="5375" width="14.140625" bestFit="1" customWidth="1"/>
    <col min="5376" max="5376" width="15.28515625" bestFit="1" customWidth="1"/>
    <col min="5377" max="5378" width="14.140625" bestFit="1" customWidth="1"/>
    <col min="5379" max="5379" width="15.28515625" bestFit="1" customWidth="1"/>
    <col min="5380" max="5381" width="14.140625" bestFit="1" customWidth="1"/>
    <col min="5382" max="5382" width="16" bestFit="1" customWidth="1"/>
    <col min="5383" max="5383" width="21.140625" bestFit="1" customWidth="1"/>
    <col min="5384" max="5384" width="15.5703125" customWidth="1"/>
    <col min="5385" max="5385" width="20.85546875" bestFit="1" customWidth="1"/>
    <col min="5625" max="5625" width="2.85546875" customWidth="1"/>
    <col min="5626" max="5626" width="75" bestFit="1" customWidth="1"/>
    <col min="5627" max="5631" width="14.140625" bestFit="1" customWidth="1"/>
    <col min="5632" max="5632" width="15.28515625" bestFit="1" customWidth="1"/>
    <col min="5633" max="5634" width="14.140625" bestFit="1" customWidth="1"/>
    <col min="5635" max="5635" width="15.28515625" bestFit="1" customWidth="1"/>
    <col min="5636" max="5637" width="14.140625" bestFit="1" customWidth="1"/>
    <col min="5638" max="5638" width="16" bestFit="1" customWidth="1"/>
    <col min="5639" max="5639" width="21.140625" bestFit="1" customWidth="1"/>
    <col min="5640" max="5640" width="15.5703125" customWidth="1"/>
    <col min="5641" max="5641" width="20.85546875" bestFit="1" customWidth="1"/>
    <col min="5881" max="5881" width="2.85546875" customWidth="1"/>
    <col min="5882" max="5882" width="75" bestFit="1" customWidth="1"/>
    <col min="5883" max="5887" width="14.140625" bestFit="1" customWidth="1"/>
    <col min="5888" max="5888" width="15.28515625" bestFit="1" customWidth="1"/>
    <col min="5889" max="5890" width="14.140625" bestFit="1" customWidth="1"/>
    <col min="5891" max="5891" width="15.28515625" bestFit="1" customWidth="1"/>
    <col min="5892" max="5893" width="14.140625" bestFit="1" customWidth="1"/>
    <col min="5894" max="5894" width="16" bestFit="1" customWidth="1"/>
    <col min="5895" max="5895" width="21.140625" bestFit="1" customWidth="1"/>
    <col min="5896" max="5896" width="15.5703125" customWidth="1"/>
    <col min="5897" max="5897" width="20.85546875" bestFit="1" customWidth="1"/>
    <col min="6137" max="6137" width="2.85546875" customWidth="1"/>
    <col min="6138" max="6138" width="75" bestFit="1" customWidth="1"/>
    <col min="6139" max="6143" width="14.140625" bestFit="1" customWidth="1"/>
    <col min="6144" max="6144" width="15.28515625" bestFit="1" customWidth="1"/>
    <col min="6145" max="6146" width="14.140625" bestFit="1" customWidth="1"/>
    <col min="6147" max="6147" width="15.28515625" bestFit="1" customWidth="1"/>
    <col min="6148" max="6149" width="14.140625" bestFit="1" customWidth="1"/>
    <col min="6150" max="6150" width="16" bestFit="1" customWidth="1"/>
    <col min="6151" max="6151" width="21.140625" bestFit="1" customWidth="1"/>
    <col min="6152" max="6152" width="15.5703125" customWidth="1"/>
    <col min="6153" max="6153" width="20.85546875" bestFit="1" customWidth="1"/>
    <col min="6393" max="6393" width="2.85546875" customWidth="1"/>
    <col min="6394" max="6394" width="75" bestFit="1" customWidth="1"/>
    <col min="6395" max="6399" width="14.140625" bestFit="1" customWidth="1"/>
    <col min="6400" max="6400" width="15.28515625" bestFit="1" customWidth="1"/>
    <col min="6401" max="6402" width="14.140625" bestFit="1" customWidth="1"/>
    <col min="6403" max="6403" width="15.28515625" bestFit="1" customWidth="1"/>
    <col min="6404" max="6405" width="14.140625" bestFit="1" customWidth="1"/>
    <col min="6406" max="6406" width="16" bestFit="1" customWidth="1"/>
    <col min="6407" max="6407" width="21.140625" bestFit="1" customWidth="1"/>
    <col min="6408" max="6408" width="15.5703125" customWidth="1"/>
    <col min="6409" max="6409" width="20.85546875" bestFit="1" customWidth="1"/>
    <col min="6649" max="6649" width="2.85546875" customWidth="1"/>
    <col min="6650" max="6650" width="75" bestFit="1" customWidth="1"/>
    <col min="6651" max="6655" width="14.140625" bestFit="1" customWidth="1"/>
    <col min="6656" max="6656" width="15.28515625" bestFit="1" customWidth="1"/>
    <col min="6657" max="6658" width="14.140625" bestFit="1" customWidth="1"/>
    <col min="6659" max="6659" width="15.28515625" bestFit="1" customWidth="1"/>
    <col min="6660" max="6661" width="14.140625" bestFit="1" customWidth="1"/>
    <col min="6662" max="6662" width="16" bestFit="1" customWidth="1"/>
    <col min="6663" max="6663" width="21.140625" bestFit="1" customWidth="1"/>
    <col min="6664" max="6664" width="15.5703125" customWidth="1"/>
    <col min="6665" max="6665" width="20.85546875" bestFit="1" customWidth="1"/>
    <col min="6905" max="6905" width="2.85546875" customWidth="1"/>
    <col min="6906" max="6906" width="75" bestFit="1" customWidth="1"/>
    <col min="6907" max="6911" width="14.140625" bestFit="1" customWidth="1"/>
    <col min="6912" max="6912" width="15.28515625" bestFit="1" customWidth="1"/>
    <col min="6913" max="6914" width="14.140625" bestFit="1" customWidth="1"/>
    <col min="6915" max="6915" width="15.28515625" bestFit="1" customWidth="1"/>
    <col min="6916" max="6917" width="14.140625" bestFit="1" customWidth="1"/>
    <col min="6918" max="6918" width="16" bestFit="1" customWidth="1"/>
    <col min="6919" max="6919" width="21.140625" bestFit="1" customWidth="1"/>
    <col min="6920" max="6920" width="15.5703125" customWidth="1"/>
    <col min="6921" max="6921" width="20.85546875" bestFit="1" customWidth="1"/>
    <col min="7161" max="7161" width="2.85546875" customWidth="1"/>
    <col min="7162" max="7162" width="75" bestFit="1" customWidth="1"/>
    <col min="7163" max="7167" width="14.140625" bestFit="1" customWidth="1"/>
    <col min="7168" max="7168" width="15.28515625" bestFit="1" customWidth="1"/>
    <col min="7169" max="7170" width="14.140625" bestFit="1" customWidth="1"/>
    <col min="7171" max="7171" width="15.28515625" bestFit="1" customWidth="1"/>
    <col min="7172" max="7173" width="14.140625" bestFit="1" customWidth="1"/>
    <col min="7174" max="7174" width="16" bestFit="1" customWidth="1"/>
    <col min="7175" max="7175" width="21.140625" bestFit="1" customWidth="1"/>
    <col min="7176" max="7176" width="15.5703125" customWidth="1"/>
    <col min="7177" max="7177" width="20.85546875" bestFit="1" customWidth="1"/>
    <col min="7417" max="7417" width="2.85546875" customWidth="1"/>
    <col min="7418" max="7418" width="75" bestFit="1" customWidth="1"/>
    <col min="7419" max="7423" width="14.140625" bestFit="1" customWidth="1"/>
    <col min="7424" max="7424" width="15.28515625" bestFit="1" customWidth="1"/>
    <col min="7425" max="7426" width="14.140625" bestFit="1" customWidth="1"/>
    <col min="7427" max="7427" width="15.28515625" bestFit="1" customWidth="1"/>
    <col min="7428" max="7429" width="14.140625" bestFit="1" customWidth="1"/>
    <col min="7430" max="7430" width="16" bestFit="1" customWidth="1"/>
    <col min="7431" max="7431" width="21.140625" bestFit="1" customWidth="1"/>
    <col min="7432" max="7432" width="15.5703125" customWidth="1"/>
    <col min="7433" max="7433" width="20.85546875" bestFit="1" customWidth="1"/>
    <col min="7673" max="7673" width="2.85546875" customWidth="1"/>
    <col min="7674" max="7674" width="75" bestFit="1" customWidth="1"/>
    <col min="7675" max="7679" width="14.140625" bestFit="1" customWidth="1"/>
    <col min="7680" max="7680" width="15.28515625" bestFit="1" customWidth="1"/>
    <col min="7681" max="7682" width="14.140625" bestFit="1" customWidth="1"/>
    <col min="7683" max="7683" width="15.28515625" bestFit="1" customWidth="1"/>
    <col min="7684" max="7685" width="14.140625" bestFit="1" customWidth="1"/>
    <col min="7686" max="7686" width="16" bestFit="1" customWidth="1"/>
    <col min="7687" max="7687" width="21.140625" bestFit="1" customWidth="1"/>
    <col min="7688" max="7688" width="15.5703125" customWidth="1"/>
    <col min="7689" max="7689" width="20.85546875" bestFit="1" customWidth="1"/>
    <col min="7929" max="7929" width="2.85546875" customWidth="1"/>
    <col min="7930" max="7930" width="75" bestFit="1" customWidth="1"/>
    <col min="7931" max="7935" width="14.140625" bestFit="1" customWidth="1"/>
    <col min="7936" max="7936" width="15.28515625" bestFit="1" customWidth="1"/>
    <col min="7937" max="7938" width="14.140625" bestFit="1" customWidth="1"/>
    <col min="7939" max="7939" width="15.28515625" bestFit="1" customWidth="1"/>
    <col min="7940" max="7941" width="14.140625" bestFit="1" customWidth="1"/>
    <col min="7942" max="7942" width="16" bestFit="1" customWidth="1"/>
    <col min="7943" max="7943" width="21.140625" bestFit="1" customWidth="1"/>
    <col min="7944" max="7944" width="15.5703125" customWidth="1"/>
    <col min="7945" max="7945" width="20.85546875" bestFit="1" customWidth="1"/>
    <col min="8185" max="8185" width="2.85546875" customWidth="1"/>
    <col min="8186" max="8186" width="75" bestFit="1" customWidth="1"/>
    <col min="8187" max="8191" width="14.140625" bestFit="1" customWidth="1"/>
    <col min="8192" max="8192" width="15.28515625" bestFit="1" customWidth="1"/>
    <col min="8193" max="8194" width="14.140625" bestFit="1" customWidth="1"/>
    <col min="8195" max="8195" width="15.28515625" bestFit="1" customWidth="1"/>
    <col min="8196" max="8197" width="14.140625" bestFit="1" customWidth="1"/>
    <col min="8198" max="8198" width="16" bestFit="1" customWidth="1"/>
    <col min="8199" max="8199" width="21.140625" bestFit="1" customWidth="1"/>
    <col min="8200" max="8200" width="15.5703125" customWidth="1"/>
    <col min="8201" max="8201" width="20.85546875" bestFit="1" customWidth="1"/>
    <col min="8441" max="8441" width="2.85546875" customWidth="1"/>
    <col min="8442" max="8442" width="75" bestFit="1" customWidth="1"/>
    <col min="8443" max="8447" width="14.140625" bestFit="1" customWidth="1"/>
    <col min="8448" max="8448" width="15.28515625" bestFit="1" customWidth="1"/>
    <col min="8449" max="8450" width="14.140625" bestFit="1" customWidth="1"/>
    <col min="8451" max="8451" width="15.28515625" bestFit="1" customWidth="1"/>
    <col min="8452" max="8453" width="14.140625" bestFit="1" customWidth="1"/>
    <col min="8454" max="8454" width="16" bestFit="1" customWidth="1"/>
    <col min="8455" max="8455" width="21.140625" bestFit="1" customWidth="1"/>
    <col min="8456" max="8456" width="15.5703125" customWidth="1"/>
    <col min="8457" max="8457" width="20.85546875" bestFit="1" customWidth="1"/>
    <col min="8697" max="8697" width="2.85546875" customWidth="1"/>
    <col min="8698" max="8698" width="75" bestFit="1" customWidth="1"/>
    <col min="8699" max="8703" width="14.140625" bestFit="1" customWidth="1"/>
    <col min="8704" max="8704" width="15.28515625" bestFit="1" customWidth="1"/>
    <col min="8705" max="8706" width="14.140625" bestFit="1" customWidth="1"/>
    <col min="8707" max="8707" width="15.28515625" bestFit="1" customWidth="1"/>
    <col min="8708" max="8709" width="14.140625" bestFit="1" customWidth="1"/>
    <col min="8710" max="8710" width="16" bestFit="1" customWidth="1"/>
    <col min="8711" max="8711" width="21.140625" bestFit="1" customWidth="1"/>
    <col min="8712" max="8712" width="15.5703125" customWidth="1"/>
    <col min="8713" max="8713" width="20.85546875" bestFit="1" customWidth="1"/>
    <col min="8953" max="8953" width="2.85546875" customWidth="1"/>
    <col min="8954" max="8954" width="75" bestFit="1" customWidth="1"/>
    <col min="8955" max="8959" width="14.140625" bestFit="1" customWidth="1"/>
    <col min="8960" max="8960" width="15.28515625" bestFit="1" customWidth="1"/>
    <col min="8961" max="8962" width="14.140625" bestFit="1" customWidth="1"/>
    <col min="8963" max="8963" width="15.28515625" bestFit="1" customWidth="1"/>
    <col min="8964" max="8965" width="14.140625" bestFit="1" customWidth="1"/>
    <col min="8966" max="8966" width="16" bestFit="1" customWidth="1"/>
    <col min="8967" max="8967" width="21.140625" bestFit="1" customWidth="1"/>
    <col min="8968" max="8968" width="15.5703125" customWidth="1"/>
    <col min="8969" max="8969" width="20.85546875" bestFit="1" customWidth="1"/>
    <col min="9209" max="9209" width="2.85546875" customWidth="1"/>
    <col min="9210" max="9210" width="75" bestFit="1" customWidth="1"/>
    <col min="9211" max="9215" width="14.140625" bestFit="1" customWidth="1"/>
    <col min="9216" max="9216" width="15.28515625" bestFit="1" customWidth="1"/>
    <col min="9217" max="9218" width="14.140625" bestFit="1" customWidth="1"/>
    <col min="9219" max="9219" width="15.28515625" bestFit="1" customWidth="1"/>
    <col min="9220" max="9221" width="14.140625" bestFit="1" customWidth="1"/>
    <col min="9222" max="9222" width="16" bestFit="1" customWidth="1"/>
    <col min="9223" max="9223" width="21.140625" bestFit="1" customWidth="1"/>
    <col min="9224" max="9224" width="15.5703125" customWidth="1"/>
    <col min="9225" max="9225" width="20.85546875" bestFit="1" customWidth="1"/>
    <col min="9465" max="9465" width="2.85546875" customWidth="1"/>
    <col min="9466" max="9466" width="75" bestFit="1" customWidth="1"/>
    <col min="9467" max="9471" width="14.140625" bestFit="1" customWidth="1"/>
    <col min="9472" max="9472" width="15.28515625" bestFit="1" customWidth="1"/>
    <col min="9473" max="9474" width="14.140625" bestFit="1" customWidth="1"/>
    <col min="9475" max="9475" width="15.28515625" bestFit="1" customWidth="1"/>
    <col min="9476" max="9477" width="14.140625" bestFit="1" customWidth="1"/>
    <col min="9478" max="9478" width="16" bestFit="1" customWidth="1"/>
    <col min="9479" max="9479" width="21.140625" bestFit="1" customWidth="1"/>
    <col min="9480" max="9480" width="15.5703125" customWidth="1"/>
    <col min="9481" max="9481" width="20.85546875" bestFit="1" customWidth="1"/>
    <col min="9721" max="9721" width="2.85546875" customWidth="1"/>
    <col min="9722" max="9722" width="75" bestFit="1" customWidth="1"/>
    <col min="9723" max="9727" width="14.140625" bestFit="1" customWidth="1"/>
    <col min="9728" max="9728" width="15.28515625" bestFit="1" customWidth="1"/>
    <col min="9729" max="9730" width="14.140625" bestFit="1" customWidth="1"/>
    <col min="9731" max="9731" width="15.28515625" bestFit="1" customWidth="1"/>
    <col min="9732" max="9733" width="14.140625" bestFit="1" customWidth="1"/>
    <col min="9734" max="9734" width="16" bestFit="1" customWidth="1"/>
    <col min="9735" max="9735" width="21.140625" bestFit="1" customWidth="1"/>
    <col min="9736" max="9736" width="15.5703125" customWidth="1"/>
    <col min="9737" max="9737" width="20.85546875" bestFit="1" customWidth="1"/>
    <col min="9977" max="9977" width="2.85546875" customWidth="1"/>
    <col min="9978" max="9978" width="75" bestFit="1" customWidth="1"/>
    <col min="9979" max="9983" width="14.140625" bestFit="1" customWidth="1"/>
    <col min="9984" max="9984" width="15.28515625" bestFit="1" customWidth="1"/>
    <col min="9985" max="9986" width="14.140625" bestFit="1" customWidth="1"/>
    <col min="9987" max="9987" width="15.28515625" bestFit="1" customWidth="1"/>
    <col min="9988" max="9989" width="14.140625" bestFit="1" customWidth="1"/>
    <col min="9990" max="9990" width="16" bestFit="1" customWidth="1"/>
    <col min="9991" max="9991" width="21.140625" bestFit="1" customWidth="1"/>
    <col min="9992" max="9992" width="15.5703125" customWidth="1"/>
    <col min="9993" max="9993" width="20.85546875" bestFit="1" customWidth="1"/>
    <col min="10233" max="10233" width="2.85546875" customWidth="1"/>
    <col min="10234" max="10234" width="75" bestFit="1" customWidth="1"/>
    <col min="10235" max="10239" width="14.140625" bestFit="1" customWidth="1"/>
    <col min="10240" max="10240" width="15.28515625" bestFit="1" customWidth="1"/>
    <col min="10241" max="10242" width="14.140625" bestFit="1" customWidth="1"/>
    <col min="10243" max="10243" width="15.28515625" bestFit="1" customWidth="1"/>
    <col min="10244" max="10245" width="14.140625" bestFit="1" customWidth="1"/>
    <col min="10246" max="10246" width="16" bestFit="1" customWidth="1"/>
    <col min="10247" max="10247" width="21.140625" bestFit="1" customWidth="1"/>
    <col min="10248" max="10248" width="15.5703125" customWidth="1"/>
    <col min="10249" max="10249" width="20.85546875" bestFit="1" customWidth="1"/>
    <col min="10489" max="10489" width="2.85546875" customWidth="1"/>
    <col min="10490" max="10490" width="75" bestFit="1" customWidth="1"/>
    <col min="10491" max="10495" width="14.140625" bestFit="1" customWidth="1"/>
    <col min="10496" max="10496" width="15.28515625" bestFit="1" customWidth="1"/>
    <col min="10497" max="10498" width="14.140625" bestFit="1" customWidth="1"/>
    <col min="10499" max="10499" width="15.28515625" bestFit="1" customWidth="1"/>
    <col min="10500" max="10501" width="14.140625" bestFit="1" customWidth="1"/>
    <col min="10502" max="10502" width="16" bestFit="1" customWidth="1"/>
    <col min="10503" max="10503" width="21.140625" bestFit="1" customWidth="1"/>
    <col min="10504" max="10504" width="15.5703125" customWidth="1"/>
    <col min="10505" max="10505" width="20.85546875" bestFit="1" customWidth="1"/>
    <col min="10745" max="10745" width="2.85546875" customWidth="1"/>
    <col min="10746" max="10746" width="75" bestFit="1" customWidth="1"/>
    <col min="10747" max="10751" width="14.140625" bestFit="1" customWidth="1"/>
    <col min="10752" max="10752" width="15.28515625" bestFit="1" customWidth="1"/>
    <col min="10753" max="10754" width="14.140625" bestFit="1" customWidth="1"/>
    <col min="10755" max="10755" width="15.28515625" bestFit="1" customWidth="1"/>
    <col min="10756" max="10757" width="14.140625" bestFit="1" customWidth="1"/>
    <col min="10758" max="10758" width="16" bestFit="1" customWidth="1"/>
    <col min="10759" max="10759" width="21.140625" bestFit="1" customWidth="1"/>
    <col min="10760" max="10760" width="15.5703125" customWidth="1"/>
    <col min="10761" max="10761" width="20.85546875" bestFit="1" customWidth="1"/>
    <col min="11001" max="11001" width="2.85546875" customWidth="1"/>
    <col min="11002" max="11002" width="75" bestFit="1" customWidth="1"/>
    <col min="11003" max="11007" width="14.140625" bestFit="1" customWidth="1"/>
    <col min="11008" max="11008" width="15.28515625" bestFit="1" customWidth="1"/>
    <col min="11009" max="11010" width="14.140625" bestFit="1" customWidth="1"/>
    <col min="11011" max="11011" width="15.28515625" bestFit="1" customWidth="1"/>
    <col min="11012" max="11013" width="14.140625" bestFit="1" customWidth="1"/>
    <col min="11014" max="11014" width="16" bestFit="1" customWidth="1"/>
    <col min="11015" max="11015" width="21.140625" bestFit="1" customWidth="1"/>
    <col min="11016" max="11016" width="15.5703125" customWidth="1"/>
    <col min="11017" max="11017" width="20.85546875" bestFit="1" customWidth="1"/>
    <col min="11257" max="11257" width="2.85546875" customWidth="1"/>
    <col min="11258" max="11258" width="75" bestFit="1" customWidth="1"/>
    <col min="11259" max="11263" width="14.140625" bestFit="1" customWidth="1"/>
    <col min="11264" max="11264" width="15.28515625" bestFit="1" customWidth="1"/>
    <col min="11265" max="11266" width="14.140625" bestFit="1" customWidth="1"/>
    <col min="11267" max="11267" width="15.28515625" bestFit="1" customWidth="1"/>
    <col min="11268" max="11269" width="14.140625" bestFit="1" customWidth="1"/>
    <col min="11270" max="11270" width="16" bestFit="1" customWidth="1"/>
    <col min="11271" max="11271" width="21.140625" bestFit="1" customWidth="1"/>
    <col min="11272" max="11272" width="15.5703125" customWidth="1"/>
    <col min="11273" max="11273" width="20.85546875" bestFit="1" customWidth="1"/>
    <col min="11513" max="11513" width="2.85546875" customWidth="1"/>
    <col min="11514" max="11514" width="75" bestFit="1" customWidth="1"/>
    <col min="11515" max="11519" width="14.140625" bestFit="1" customWidth="1"/>
    <col min="11520" max="11520" width="15.28515625" bestFit="1" customWidth="1"/>
    <col min="11521" max="11522" width="14.140625" bestFit="1" customWidth="1"/>
    <col min="11523" max="11523" width="15.28515625" bestFit="1" customWidth="1"/>
    <col min="11524" max="11525" width="14.140625" bestFit="1" customWidth="1"/>
    <col min="11526" max="11526" width="16" bestFit="1" customWidth="1"/>
    <col min="11527" max="11527" width="21.140625" bestFit="1" customWidth="1"/>
    <col min="11528" max="11528" width="15.5703125" customWidth="1"/>
    <col min="11529" max="11529" width="20.85546875" bestFit="1" customWidth="1"/>
    <col min="11769" max="11769" width="2.85546875" customWidth="1"/>
    <col min="11770" max="11770" width="75" bestFit="1" customWidth="1"/>
    <col min="11771" max="11775" width="14.140625" bestFit="1" customWidth="1"/>
    <col min="11776" max="11776" width="15.28515625" bestFit="1" customWidth="1"/>
    <col min="11777" max="11778" width="14.140625" bestFit="1" customWidth="1"/>
    <col min="11779" max="11779" width="15.28515625" bestFit="1" customWidth="1"/>
    <col min="11780" max="11781" width="14.140625" bestFit="1" customWidth="1"/>
    <col min="11782" max="11782" width="16" bestFit="1" customWidth="1"/>
    <col min="11783" max="11783" width="21.140625" bestFit="1" customWidth="1"/>
    <col min="11784" max="11784" width="15.5703125" customWidth="1"/>
    <col min="11785" max="11785" width="20.85546875" bestFit="1" customWidth="1"/>
    <col min="12025" max="12025" width="2.85546875" customWidth="1"/>
    <col min="12026" max="12026" width="75" bestFit="1" customWidth="1"/>
    <col min="12027" max="12031" width="14.140625" bestFit="1" customWidth="1"/>
    <col min="12032" max="12032" width="15.28515625" bestFit="1" customWidth="1"/>
    <col min="12033" max="12034" width="14.140625" bestFit="1" customWidth="1"/>
    <col min="12035" max="12035" width="15.28515625" bestFit="1" customWidth="1"/>
    <col min="12036" max="12037" width="14.140625" bestFit="1" customWidth="1"/>
    <col min="12038" max="12038" width="16" bestFit="1" customWidth="1"/>
    <col min="12039" max="12039" width="21.140625" bestFit="1" customWidth="1"/>
    <col min="12040" max="12040" width="15.5703125" customWidth="1"/>
    <col min="12041" max="12041" width="20.85546875" bestFit="1" customWidth="1"/>
    <col min="12281" max="12281" width="2.85546875" customWidth="1"/>
    <col min="12282" max="12282" width="75" bestFit="1" customWidth="1"/>
    <col min="12283" max="12287" width="14.140625" bestFit="1" customWidth="1"/>
    <col min="12288" max="12288" width="15.28515625" bestFit="1" customWidth="1"/>
    <col min="12289" max="12290" width="14.140625" bestFit="1" customWidth="1"/>
    <col min="12291" max="12291" width="15.28515625" bestFit="1" customWidth="1"/>
    <col min="12292" max="12293" width="14.140625" bestFit="1" customWidth="1"/>
    <col min="12294" max="12294" width="16" bestFit="1" customWidth="1"/>
    <col min="12295" max="12295" width="21.140625" bestFit="1" customWidth="1"/>
    <col min="12296" max="12296" width="15.5703125" customWidth="1"/>
    <col min="12297" max="12297" width="20.85546875" bestFit="1" customWidth="1"/>
    <col min="12537" max="12537" width="2.85546875" customWidth="1"/>
    <col min="12538" max="12538" width="75" bestFit="1" customWidth="1"/>
    <col min="12539" max="12543" width="14.140625" bestFit="1" customWidth="1"/>
    <col min="12544" max="12544" width="15.28515625" bestFit="1" customWidth="1"/>
    <col min="12545" max="12546" width="14.140625" bestFit="1" customWidth="1"/>
    <col min="12547" max="12547" width="15.28515625" bestFit="1" customWidth="1"/>
    <col min="12548" max="12549" width="14.140625" bestFit="1" customWidth="1"/>
    <col min="12550" max="12550" width="16" bestFit="1" customWidth="1"/>
    <col min="12551" max="12551" width="21.140625" bestFit="1" customWidth="1"/>
    <col min="12552" max="12552" width="15.5703125" customWidth="1"/>
    <col min="12553" max="12553" width="20.85546875" bestFit="1" customWidth="1"/>
    <col min="12793" max="12793" width="2.85546875" customWidth="1"/>
    <col min="12794" max="12794" width="75" bestFit="1" customWidth="1"/>
    <col min="12795" max="12799" width="14.140625" bestFit="1" customWidth="1"/>
    <col min="12800" max="12800" width="15.28515625" bestFit="1" customWidth="1"/>
    <col min="12801" max="12802" width="14.140625" bestFit="1" customWidth="1"/>
    <col min="12803" max="12803" width="15.28515625" bestFit="1" customWidth="1"/>
    <col min="12804" max="12805" width="14.140625" bestFit="1" customWidth="1"/>
    <col min="12806" max="12806" width="16" bestFit="1" customWidth="1"/>
    <col min="12807" max="12807" width="21.140625" bestFit="1" customWidth="1"/>
    <col min="12808" max="12808" width="15.5703125" customWidth="1"/>
    <col min="12809" max="12809" width="20.85546875" bestFit="1" customWidth="1"/>
    <col min="13049" max="13049" width="2.85546875" customWidth="1"/>
    <col min="13050" max="13050" width="75" bestFit="1" customWidth="1"/>
    <col min="13051" max="13055" width="14.140625" bestFit="1" customWidth="1"/>
    <col min="13056" max="13056" width="15.28515625" bestFit="1" customWidth="1"/>
    <col min="13057" max="13058" width="14.140625" bestFit="1" customWidth="1"/>
    <col min="13059" max="13059" width="15.28515625" bestFit="1" customWidth="1"/>
    <col min="13060" max="13061" width="14.140625" bestFit="1" customWidth="1"/>
    <col min="13062" max="13062" width="16" bestFit="1" customWidth="1"/>
    <col min="13063" max="13063" width="21.140625" bestFit="1" customWidth="1"/>
    <col min="13064" max="13064" width="15.5703125" customWidth="1"/>
    <col min="13065" max="13065" width="20.85546875" bestFit="1" customWidth="1"/>
    <col min="13305" max="13305" width="2.85546875" customWidth="1"/>
    <col min="13306" max="13306" width="75" bestFit="1" customWidth="1"/>
    <col min="13307" max="13311" width="14.140625" bestFit="1" customWidth="1"/>
    <col min="13312" max="13312" width="15.28515625" bestFit="1" customWidth="1"/>
    <col min="13313" max="13314" width="14.140625" bestFit="1" customWidth="1"/>
    <col min="13315" max="13315" width="15.28515625" bestFit="1" customWidth="1"/>
    <col min="13316" max="13317" width="14.140625" bestFit="1" customWidth="1"/>
    <col min="13318" max="13318" width="16" bestFit="1" customWidth="1"/>
    <col min="13319" max="13319" width="21.140625" bestFit="1" customWidth="1"/>
    <col min="13320" max="13320" width="15.5703125" customWidth="1"/>
    <col min="13321" max="13321" width="20.85546875" bestFit="1" customWidth="1"/>
    <col min="13561" max="13561" width="2.85546875" customWidth="1"/>
    <col min="13562" max="13562" width="75" bestFit="1" customWidth="1"/>
    <col min="13563" max="13567" width="14.140625" bestFit="1" customWidth="1"/>
    <col min="13568" max="13568" width="15.28515625" bestFit="1" customWidth="1"/>
    <col min="13569" max="13570" width="14.140625" bestFit="1" customWidth="1"/>
    <col min="13571" max="13571" width="15.28515625" bestFit="1" customWidth="1"/>
    <col min="13572" max="13573" width="14.140625" bestFit="1" customWidth="1"/>
    <col min="13574" max="13574" width="16" bestFit="1" customWidth="1"/>
    <col min="13575" max="13575" width="21.140625" bestFit="1" customWidth="1"/>
    <col min="13576" max="13576" width="15.5703125" customWidth="1"/>
    <col min="13577" max="13577" width="20.85546875" bestFit="1" customWidth="1"/>
    <col min="13817" max="13817" width="2.85546875" customWidth="1"/>
    <col min="13818" max="13818" width="75" bestFit="1" customWidth="1"/>
    <col min="13819" max="13823" width="14.140625" bestFit="1" customWidth="1"/>
    <col min="13824" max="13824" width="15.28515625" bestFit="1" customWidth="1"/>
    <col min="13825" max="13826" width="14.140625" bestFit="1" customWidth="1"/>
    <col min="13827" max="13827" width="15.28515625" bestFit="1" customWidth="1"/>
    <col min="13828" max="13829" width="14.140625" bestFit="1" customWidth="1"/>
    <col min="13830" max="13830" width="16" bestFit="1" customWidth="1"/>
    <col min="13831" max="13831" width="21.140625" bestFit="1" customWidth="1"/>
    <col min="13832" max="13832" width="15.5703125" customWidth="1"/>
    <col min="13833" max="13833" width="20.85546875" bestFit="1" customWidth="1"/>
    <col min="14073" max="14073" width="2.85546875" customWidth="1"/>
    <col min="14074" max="14074" width="75" bestFit="1" customWidth="1"/>
    <col min="14075" max="14079" width="14.140625" bestFit="1" customWidth="1"/>
    <col min="14080" max="14080" width="15.28515625" bestFit="1" customWidth="1"/>
    <col min="14081" max="14082" width="14.140625" bestFit="1" customWidth="1"/>
    <col min="14083" max="14083" width="15.28515625" bestFit="1" customWidth="1"/>
    <col min="14084" max="14085" width="14.140625" bestFit="1" customWidth="1"/>
    <col min="14086" max="14086" width="16" bestFit="1" customWidth="1"/>
    <col min="14087" max="14087" width="21.140625" bestFit="1" customWidth="1"/>
    <col min="14088" max="14088" width="15.5703125" customWidth="1"/>
    <col min="14089" max="14089" width="20.85546875" bestFit="1" customWidth="1"/>
    <col min="14329" max="14329" width="2.85546875" customWidth="1"/>
    <col min="14330" max="14330" width="75" bestFit="1" customWidth="1"/>
    <col min="14331" max="14335" width="14.140625" bestFit="1" customWidth="1"/>
    <col min="14336" max="14336" width="15.28515625" bestFit="1" customWidth="1"/>
    <col min="14337" max="14338" width="14.140625" bestFit="1" customWidth="1"/>
    <col min="14339" max="14339" width="15.28515625" bestFit="1" customWidth="1"/>
    <col min="14340" max="14341" width="14.140625" bestFit="1" customWidth="1"/>
    <col min="14342" max="14342" width="16" bestFit="1" customWidth="1"/>
    <col min="14343" max="14343" width="21.140625" bestFit="1" customWidth="1"/>
    <col min="14344" max="14344" width="15.5703125" customWidth="1"/>
    <col min="14345" max="14345" width="20.85546875" bestFit="1" customWidth="1"/>
    <col min="14585" max="14585" width="2.85546875" customWidth="1"/>
    <col min="14586" max="14586" width="75" bestFit="1" customWidth="1"/>
    <col min="14587" max="14591" width="14.140625" bestFit="1" customWidth="1"/>
    <col min="14592" max="14592" width="15.28515625" bestFit="1" customWidth="1"/>
    <col min="14593" max="14594" width="14.140625" bestFit="1" customWidth="1"/>
    <col min="14595" max="14595" width="15.28515625" bestFit="1" customWidth="1"/>
    <col min="14596" max="14597" width="14.140625" bestFit="1" customWidth="1"/>
    <col min="14598" max="14598" width="16" bestFit="1" customWidth="1"/>
    <col min="14599" max="14599" width="21.140625" bestFit="1" customWidth="1"/>
    <col min="14600" max="14600" width="15.5703125" customWidth="1"/>
    <col min="14601" max="14601" width="20.85546875" bestFit="1" customWidth="1"/>
    <col min="14841" max="14841" width="2.85546875" customWidth="1"/>
    <col min="14842" max="14842" width="75" bestFit="1" customWidth="1"/>
    <col min="14843" max="14847" width="14.140625" bestFit="1" customWidth="1"/>
    <col min="14848" max="14848" width="15.28515625" bestFit="1" customWidth="1"/>
    <col min="14849" max="14850" width="14.140625" bestFit="1" customWidth="1"/>
    <col min="14851" max="14851" width="15.28515625" bestFit="1" customWidth="1"/>
    <col min="14852" max="14853" width="14.140625" bestFit="1" customWidth="1"/>
    <col min="14854" max="14854" width="16" bestFit="1" customWidth="1"/>
    <col min="14855" max="14855" width="21.140625" bestFit="1" customWidth="1"/>
    <col min="14856" max="14856" width="15.5703125" customWidth="1"/>
    <col min="14857" max="14857" width="20.85546875" bestFit="1" customWidth="1"/>
    <col min="15097" max="15097" width="2.85546875" customWidth="1"/>
    <col min="15098" max="15098" width="75" bestFit="1" customWidth="1"/>
    <col min="15099" max="15103" width="14.140625" bestFit="1" customWidth="1"/>
    <col min="15104" max="15104" width="15.28515625" bestFit="1" customWidth="1"/>
    <col min="15105" max="15106" width="14.140625" bestFit="1" customWidth="1"/>
    <col min="15107" max="15107" width="15.28515625" bestFit="1" customWidth="1"/>
    <col min="15108" max="15109" width="14.140625" bestFit="1" customWidth="1"/>
    <col min="15110" max="15110" width="16" bestFit="1" customWidth="1"/>
    <col min="15111" max="15111" width="21.140625" bestFit="1" customWidth="1"/>
    <col min="15112" max="15112" width="15.5703125" customWidth="1"/>
    <col min="15113" max="15113" width="20.85546875" bestFit="1" customWidth="1"/>
    <col min="15353" max="15353" width="2.85546875" customWidth="1"/>
    <col min="15354" max="15354" width="75" bestFit="1" customWidth="1"/>
    <col min="15355" max="15359" width="14.140625" bestFit="1" customWidth="1"/>
    <col min="15360" max="15360" width="15.28515625" bestFit="1" customWidth="1"/>
    <col min="15361" max="15362" width="14.140625" bestFit="1" customWidth="1"/>
    <col min="15363" max="15363" width="15.28515625" bestFit="1" customWidth="1"/>
    <col min="15364" max="15365" width="14.140625" bestFit="1" customWidth="1"/>
    <col min="15366" max="15366" width="16" bestFit="1" customWidth="1"/>
    <col min="15367" max="15367" width="21.140625" bestFit="1" customWidth="1"/>
    <col min="15368" max="15368" width="15.5703125" customWidth="1"/>
    <col min="15369" max="15369" width="20.85546875" bestFit="1" customWidth="1"/>
    <col min="15609" max="15609" width="2.85546875" customWidth="1"/>
    <col min="15610" max="15610" width="75" bestFit="1" customWidth="1"/>
    <col min="15611" max="15615" width="14.140625" bestFit="1" customWidth="1"/>
    <col min="15616" max="15616" width="15.28515625" bestFit="1" customWidth="1"/>
    <col min="15617" max="15618" width="14.140625" bestFit="1" customWidth="1"/>
    <col min="15619" max="15619" width="15.28515625" bestFit="1" customWidth="1"/>
    <col min="15620" max="15621" width="14.140625" bestFit="1" customWidth="1"/>
    <col min="15622" max="15622" width="16" bestFit="1" customWidth="1"/>
    <col min="15623" max="15623" width="21.140625" bestFit="1" customWidth="1"/>
    <col min="15624" max="15624" width="15.5703125" customWidth="1"/>
    <col min="15625" max="15625" width="20.85546875" bestFit="1" customWidth="1"/>
    <col min="15865" max="15865" width="2.85546875" customWidth="1"/>
    <col min="15866" max="15866" width="75" bestFit="1" customWidth="1"/>
    <col min="15867" max="15871" width="14.140625" bestFit="1" customWidth="1"/>
    <col min="15872" max="15872" width="15.28515625" bestFit="1" customWidth="1"/>
    <col min="15873" max="15874" width="14.140625" bestFit="1" customWidth="1"/>
    <col min="15875" max="15875" width="15.28515625" bestFit="1" customWidth="1"/>
    <col min="15876" max="15877" width="14.140625" bestFit="1" customWidth="1"/>
    <col min="15878" max="15878" width="16" bestFit="1" customWidth="1"/>
    <col min="15879" max="15879" width="21.140625" bestFit="1" customWidth="1"/>
    <col min="15880" max="15880" width="15.5703125" customWidth="1"/>
    <col min="15881" max="15881" width="20.85546875" bestFit="1" customWidth="1"/>
    <col min="16121" max="16121" width="2.85546875" customWidth="1"/>
    <col min="16122" max="16122" width="75" bestFit="1" customWidth="1"/>
    <col min="16123" max="16127" width="14.140625" bestFit="1" customWidth="1"/>
    <col min="16128" max="16128" width="15.28515625" bestFit="1" customWidth="1"/>
    <col min="16129" max="16130" width="14.140625" bestFit="1" customWidth="1"/>
    <col min="16131" max="16131" width="15.28515625" bestFit="1" customWidth="1"/>
    <col min="16132" max="16133" width="14.140625" bestFit="1" customWidth="1"/>
    <col min="16134" max="16134" width="16" bestFit="1" customWidth="1"/>
    <col min="16135" max="16135" width="21.140625" bestFit="1" customWidth="1"/>
    <col min="16136" max="16136" width="15.5703125" customWidth="1"/>
    <col min="16137" max="16137" width="20.85546875" bestFit="1" customWidth="1"/>
  </cols>
  <sheetData>
    <row r="2" spans="1:12" hidden="1" x14ac:dyDescent="0.25"/>
    <row r="3" spans="1:12" hidden="1" x14ac:dyDescent="0.25"/>
    <row r="4" spans="1:12" hidden="1" x14ac:dyDescent="0.25"/>
    <row r="5" spans="1:12" hidden="1" x14ac:dyDescent="0.25"/>
    <row r="6" spans="1:12" hidden="1" x14ac:dyDescent="0.25"/>
    <row r="9" spans="1:12" ht="16.5" thickBot="1" x14ac:dyDescent="0.3">
      <c r="A9" s="160"/>
      <c r="B9" s="160"/>
      <c r="C9" s="160"/>
      <c r="D9" s="160"/>
      <c r="E9" s="142"/>
      <c r="F9" s="86"/>
    </row>
    <row r="10" spans="1:12" ht="15.75" x14ac:dyDescent="0.25">
      <c r="A10" s="161"/>
      <c r="B10" s="163"/>
      <c r="C10" s="143" t="s">
        <v>128</v>
      </c>
      <c r="D10" s="143" t="s">
        <v>129</v>
      </c>
      <c r="E10" s="143" t="s">
        <v>140</v>
      </c>
      <c r="F10" s="144" t="s">
        <v>1</v>
      </c>
      <c r="G10" s="87"/>
      <c r="H10" s="88"/>
      <c r="I10" s="7"/>
      <c r="J10" s="7"/>
    </row>
    <row r="11" spans="1:12" ht="15.75" x14ac:dyDescent="0.25">
      <c r="A11" s="157"/>
      <c r="B11" s="158"/>
      <c r="C11" s="89">
        <f t="shared" ref="C11:E11" si="0">+C12+C65+C111+C141+C167+C176+C57+C182</f>
        <v>29377772.66</v>
      </c>
      <c r="D11" s="90">
        <f t="shared" si="0"/>
        <v>37078477.460000001</v>
      </c>
      <c r="E11" s="89">
        <f t="shared" si="0"/>
        <v>83337693.159999996</v>
      </c>
      <c r="F11" s="145">
        <f>SUM(C11:E11)</f>
        <v>149793943.28</v>
      </c>
      <c r="G11" s="159"/>
      <c r="H11" s="91"/>
      <c r="I11" s="91"/>
      <c r="J11" s="7"/>
    </row>
    <row r="12" spans="1:12" ht="15.75" x14ac:dyDescent="0.25">
      <c r="A12" s="12" t="s">
        <v>2</v>
      </c>
      <c r="B12" s="13"/>
      <c r="C12" s="92">
        <f t="shared" ref="C12:E12" si="1">+C14+C15+C33+C37</f>
        <v>673259.05999999994</v>
      </c>
      <c r="D12" s="170">
        <f t="shared" si="1"/>
        <v>2764127.8</v>
      </c>
      <c r="E12" s="92">
        <f t="shared" si="1"/>
        <v>6896407.2400000002</v>
      </c>
      <c r="F12" s="146">
        <f>SUM(C12:E12)</f>
        <v>10333794.1</v>
      </c>
      <c r="G12" s="93"/>
      <c r="H12" s="91"/>
      <c r="I12" s="94"/>
      <c r="J12" s="7"/>
      <c r="K12" s="7"/>
      <c r="L12" s="7"/>
    </row>
    <row r="13" spans="1:12" ht="15.75" x14ac:dyDescent="0.25">
      <c r="A13" s="15"/>
      <c r="B13" s="13"/>
      <c r="C13" s="96"/>
      <c r="D13" s="13"/>
      <c r="E13" s="96"/>
      <c r="F13" s="147"/>
      <c r="G13" s="94"/>
      <c r="H13" s="91"/>
      <c r="I13" s="7"/>
      <c r="J13" s="7"/>
      <c r="K13" s="7"/>
      <c r="L13" s="7"/>
    </row>
    <row r="14" spans="1:12" ht="15.75" x14ac:dyDescent="0.25">
      <c r="A14" s="15"/>
      <c r="B14" s="18" t="s">
        <v>3</v>
      </c>
      <c r="C14" s="98"/>
      <c r="D14" s="19"/>
      <c r="E14" s="98"/>
      <c r="F14" s="147"/>
      <c r="G14" s="87"/>
      <c r="H14" s="91"/>
      <c r="I14" s="7"/>
      <c r="J14" s="7"/>
      <c r="K14" s="7"/>
      <c r="L14" s="7"/>
    </row>
    <row r="15" spans="1:12" x14ac:dyDescent="0.25">
      <c r="A15" s="20"/>
      <c r="B15" s="21" t="s">
        <v>4</v>
      </c>
      <c r="C15" s="92">
        <f t="shared" ref="C15:E15" si="2">SUM(C16:C24)</f>
        <v>572868.41999999993</v>
      </c>
      <c r="D15" s="170">
        <f t="shared" si="2"/>
        <v>2516342.36</v>
      </c>
      <c r="E15" s="92">
        <f t="shared" si="2"/>
        <v>6743791.4199999999</v>
      </c>
      <c r="F15" s="146">
        <f>SUM(F16:F24)</f>
        <v>9833002.1999999993</v>
      </c>
      <c r="G15" s="93"/>
      <c r="H15" s="91"/>
      <c r="I15" s="7"/>
      <c r="J15" s="7"/>
      <c r="K15" s="7"/>
      <c r="L15" s="7"/>
    </row>
    <row r="16" spans="1:12" x14ac:dyDescent="0.25">
      <c r="A16" s="20"/>
      <c r="B16" s="23" t="s">
        <v>5</v>
      </c>
      <c r="C16" s="99">
        <v>361960.42</v>
      </c>
      <c r="D16" s="100">
        <v>506264.36</v>
      </c>
      <c r="E16" s="99">
        <v>2345629.42</v>
      </c>
      <c r="F16" s="148">
        <f>SUM(C16:E16)</f>
        <v>3213854.2</v>
      </c>
      <c r="G16" s="101"/>
      <c r="H16" s="91"/>
      <c r="I16" s="7"/>
      <c r="J16" s="7"/>
      <c r="K16" s="7"/>
      <c r="L16" s="7"/>
    </row>
    <row r="17" spans="1:12" x14ac:dyDescent="0.25">
      <c r="A17" s="20"/>
      <c r="B17" s="23" t="s">
        <v>6</v>
      </c>
      <c r="C17" s="99">
        <v>70663</v>
      </c>
      <c r="D17" s="100">
        <v>1029871</v>
      </c>
      <c r="E17" s="99">
        <v>2791466</v>
      </c>
      <c r="F17" s="148">
        <f t="shared" ref="F17:F30" si="3">SUM(C17:E17)</f>
        <v>3892000</v>
      </c>
      <c r="G17" s="101"/>
      <c r="H17" s="91"/>
      <c r="I17" s="91"/>
      <c r="J17" s="7"/>
      <c r="K17" s="7"/>
      <c r="L17" s="7"/>
    </row>
    <row r="18" spans="1:12" x14ac:dyDescent="0.25">
      <c r="A18" s="20"/>
      <c r="B18" s="23" t="s">
        <v>7</v>
      </c>
      <c r="C18" s="99">
        <v>18041</v>
      </c>
      <c r="D18" s="100">
        <v>213644</v>
      </c>
      <c r="E18" s="99">
        <v>221643</v>
      </c>
      <c r="F18" s="148">
        <f t="shared" si="3"/>
        <v>453328</v>
      </c>
      <c r="G18" s="101"/>
      <c r="H18" s="91"/>
      <c r="I18" s="94"/>
      <c r="J18" s="7"/>
      <c r="K18" s="7"/>
      <c r="L18" s="7"/>
    </row>
    <row r="19" spans="1:12" hidden="1" x14ac:dyDescent="0.25">
      <c r="A19" s="20"/>
      <c r="B19" s="23" t="s">
        <v>8</v>
      </c>
      <c r="C19" s="99"/>
      <c r="D19" s="100"/>
      <c r="E19" s="99"/>
      <c r="F19" s="148">
        <f t="shared" si="3"/>
        <v>0</v>
      </c>
      <c r="G19" s="101"/>
      <c r="H19" s="91"/>
      <c r="I19" s="7"/>
      <c r="J19" s="7"/>
      <c r="K19" s="7"/>
      <c r="L19" s="7"/>
    </row>
    <row r="20" spans="1:12" hidden="1" x14ac:dyDescent="0.25">
      <c r="A20" s="20"/>
      <c r="B20" s="23"/>
      <c r="C20" s="99"/>
      <c r="D20" s="100"/>
      <c r="E20" s="99"/>
      <c r="F20" s="148">
        <f t="shared" si="3"/>
        <v>0</v>
      </c>
      <c r="G20" s="101"/>
      <c r="H20" s="91"/>
      <c r="I20" s="7"/>
      <c r="J20" s="7"/>
      <c r="K20" s="7"/>
      <c r="L20" s="7"/>
    </row>
    <row r="21" spans="1:12" hidden="1" x14ac:dyDescent="0.25">
      <c r="A21" s="20"/>
      <c r="B21" s="23" t="s">
        <v>9</v>
      </c>
      <c r="C21" s="99"/>
      <c r="D21" s="100"/>
      <c r="E21" s="99"/>
      <c r="F21" s="148">
        <f t="shared" si="3"/>
        <v>0</v>
      </c>
      <c r="G21" s="101"/>
      <c r="H21" s="91"/>
      <c r="I21" s="7"/>
      <c r="J21" s="7"/>
      <c r="K21" s="7"/>
      <c r="L21" s="7"/>
    </row>
    <row r="22" spans="1:12" hidden="1" x14ac:dyDescent="0.25">
      <c r="A22" s="20"/>
      <c r="B22" s="23"/>
      <c r="C22" s="99"/>
      <c r="D22" s="100"/>
      <c r="E22" s="99"/>
      <c r="F22" s="148">
        <f t="shared" si="3"/>
        <v>0</v>
      </c>
      <c r="G22" s="101"/>
      <c r="H22" s="91"/>
      <c r="I22" s="7"/>
      <c r="J22" s="7"/>
      <c r="K22" s="7"/>
      <c r="L22" s="7"/>
    </row>
    <row r="23" spans="1:12" x14ac:dyDescent="0.25">
      <c r="A23" s="20"/>
      <c r="B23" s="23" t="s">
        <v>10</v>
      </c>
      <c r="C23" s="99">
        <v>101886</v>
      </c>
      <c r="D23" s="100">
        <v>659624</v>
      </c>
      <c r="E23" s="99">
        <v>1302440</v>
      </c>
      <c r="F23" s="148">
        <f t="shared" si="3"/>
        <v>2063950</v>
      </c>
      <c r="G23" s="101"/>
      <c r="H23" s="91"/>
      <c r="I23" s="7"/>
      <c r="J23" s="7"/>
      <c r="K23" s="7"/>
      <c r="L23" s="7"/>
    </row>
    <row r="24" spans="1:12" x14ac:dyDescent="0.25">
      <c r="A24" s="20"/>
      <c r="B24" s="23" t="s">
        <v>11</v>
      </c>
      <c r="C24" s="99">
        <v>20318</v>
      </c>
      <c r="D24" s="100">
        <v>106939</v>
      </c>
      <c r="E24" s="99">
        <v>82613</v>
      </c>
      <c r="F24" s="148">
        <f t="shared" si="3"/>
        <v>209870</v>
      </c>
      <c r="G24" s="101"/>
      <c r="H24" s="91"/>
      <c r="I24" s="102"/>
      <c r="J24" s="7"/>
      <c r="K24" s="7"/>
      <c r="L24" s="7"/>
    </row>
    <row r="25" spans="1:12" hidden="1" x14ac:dyDescent="0.25">
      <c r="A25" s="20"/>
      <c r="B25" s="21" t="s">
        <v>12</v>
      </c>
      <c r="C25" s="97"/>
      <c r="D25" s="23"/>
      <c r="E25" s="97"/>
      <c r="F25" s="148">
        <f t="shared" si="3"/>
        <v>0</v>
      </c>
      <c r="G25" s="93"/>
      <c r="H25" s="91"/>
      <c r="I25" s="7"/>
      <c r="J25" s="7"/>
      <c r="K25" s="7"/>
      <c r="L25" s="7"/>
    </row>
    <row r="26" spans="1:12" hidden="1" x14ac:dyDescent="0.25">
      <c r="A26" s="20"/>
      <c r="B26" s="21"/>
      <c r="C26" s="97"/>
      <c r="D26" s="23"/>
      <c r="E26" s="97"/>
      <c r="F26" s="148">
        <f t="shared" si="3"/>
        <v>0</v>
      </c>
      <c r="G26" s="93"/>
      <c r="H26" s="91"/>
      <c r="I26" s="7"/>
      <c r="J26" s="7"/>
      <c r="K26" s="7"/>
      <c r="L26" s="7"/>
    </row>
    <row r="27" spans="1:12" hidden="1" x14ac:dyDescent="0.25">
      <c r="A27" s="20"/>
      <c r="B27" s="21" t="s">
        <v>13</v>
      </c>
      <c r="C27" s="97"/>
      <c r="D27" s="23"/>
      <c r="E27" s="97"/>
      <c r="F27" s="148">
        <f t="shared" si="3"/>
        <v>0</v>
      </c>
      <c r="G27" s="93"/>
      <c r="H27" s="91"/>
      <c r="I27" s="7"/>
      <c r="J27" s="7"/>
      <c r="K27" s="7"/>
      <c r="L27" s="7"/>
    </row>
    <row r="28" spans="1:12" hidden="1" x14ac:dyDescent="0.25">
      <c r="A28" s="20"/>
      <c r="B28" s="23"/>
      <c r="C28" s="97"/>
      <c r="D28" s="23"/>
      <c r="E28" s="97"/>
      <c r="F28" s="148">
        <f t="shared" si="3"/>
        <v>0</v>
      </c>
      <c r="G28" s="93"/>
      <c r="H28" s="91"/>
      <c r="I28" s="7"/>
      <c r="J28" s="7"/>
      <c r="K28" s="7"/>
      <c r="L28" s="7"/>
    </row>
    <row r="29" spans="1:12" hidden="1" x14ac:dyDescent="0.25">
      <c r="A29" s="20"/>
      <c r="B29" s="21" t="s">
        <v>14</v>
      </c>
      <c r="C29" s="103"/>
      <c r="D29" s="104"/>
      <c r="E29" s="103"/>
      <c r="F29" s="148">
        <f t="shared" si="3"/>
        <v>0</v>
      </c>
      <c r="G29" s="93"/>
      <c r="H29" s="91"/>
      <c r="I29" s="7"/>
      <c r="J29" s="7"/>
      <c r="K29" s="7"/>
      <c r="L29" s="7"/>
    </row>
    <row r="30" spans="1:12" hidden="1" x14ac:dyDescent="0.25">
      <c r="A30" s="20"/>
      <c r="B30" s="21"/>
      <c r="C30" s="97"/>
      <c r="D30" s="23"/>
      <c r="E30" s="97"/>
      <c r="F30" s="148">
        <f t="shared" si="3"/>
        <v>0</v>
      </c>
      <c r="G30" s="93"/>
      <c r="H30" s="91"/>
      <c r="I30" s="7"/>
      <c r="J30" s="7"/>
      <c r="K30" s="7"/>
      <c r="L30" s="7"/>
    </row>
    <row r="31" spans="1:12" x14ac:dyDescent="0.25">
      <c r="A31" s="20"/>
      <c r="B31" s="21" t="s">
        <v>15</v>
      </c>
      <c r="C31" s="97"/>
      <c r="D31" s="23"/>
      <c r="E31" s="97"/>
      <c r="F31" s="146">
        <f>SUM(C31:D33)</f>
        <v>0</v>
      </c>
      <c r="G31" s="93"/>
      <c r="H31" s="91"/>
      <c r="I31" s="7"/>
      <c r="J31" s="7"/>
      <c r="K31" s="7"/>
      <c r="L31" s="7"/>
    </row>
    <row r="32" spans="1:12" hidden="1" x14ac:dyDescent="0.25">
      <c r="A32" s="20"/>
      <c r="B32" s="23"/>
      <c r="C32" s="97"/>
      <c r="D32" s="23"/>
      <c r="E32" s="97"/>
      <c r="F32" s="146">
        <f>SUM(F33:F35)</f>
        <v>0</v>
      </c>
      <c r="G32" s="93"/>
      <c r="H32" s="91"/>
      <c r="I32" s="7"/>
      <c r="J32" s="7"/>
      <c r="K32" s="7"/>
      <c r="L32" s="7"/>
    </row>
    <row r="33" spans="1:12" x14ac:dyDescent="0.25">
      <c r="A33" s="20"/>
      <c r="B33" s="21" t="s">
        <v>16</v>
      </c>
      <c r="C33" s="92">
        <f t="shared" ref="C33:E33" si="4">SUM(C34:C36)</f>
        <v>0</v>
      </c>
      <c r="D33" s="170">
        <f t="shared" si="4"/>
        <v>0</v>
      </c>
      <c r="E33" s="92">
        <f t="shared" si="4"/>
        <v>0</v>
      </c>
      <c r="F33" s="146">
        <f>SUM(F34:F36)</f>
        <v>0</v>
      </c>
      <c r="G33" s="93"/>
      <c r="H33" s="91"/>
      <c r="I33" s="91"/>
      <c r="J33" s="7"/>
      <c r="K33" s="7"/>
      <c r="L33" s="7"/>
    </row>
    <row r="34" spans="1:12" x14ac:dyDescent="0.25">
      <c r="A34" s="20"/>
      <c r="B34" s="23" t="s">
        <v>17</v>
      </c>
      <c r="C34" s="105"/>
      <c r="D34" s="106"/>
      <c r="E34" s="105"/>
      <c r="F34" s="148">
        <f>SUM(C34:D34)</f>
        <v>0</v>
      </c>
      <c r="G34" s="101"/>
      <c r="H34" s="91"/>
      <c r="I34" s="91"/>
      <c r="J34" s="7"/>
      <c r="K34" s="7"/>
      <c r="L34" s="7"/>
    </row>
    <row r="35" spans="1:12" x14ac:dyDescent="0.25">
      <c r="A35" s="20"/>
      <c r="B35" s="23" t="s">
        <v>18</v>
      </c>
      <c r="C35" s="105"/>
      <c r="D35" s="106"/>
      <c r="E35" s="105"/>
      <c r="F35" s="148">
        <f>SUM(C35:D35)</f>
        <v>0</v>
      </c>
      <c r="G35" s="101"/>
      <c r="H35" s="91"/>
      <c r="I35" s="107"/>
      <c r="J35" s="7"/>
      <c r="K35" s="7"/>
      <c r="L35" s="7"/>
    </row>
    <row r="36" spans="1:12" x14ac:dyDescent="0.25">
      <c r="A36" s="20"/>
      <c r="B36" s="23" t="s">
        <v>19</v>
      </c>
      <c r="C36" s="105"/>
      <c r="D36" s="106"/>
      <c r="E36" s="105"/>
      <c r="F36" s="148">
        <f>SUM(C36:D36)</f>
        <v>0</v>
      </c>
      <c r="G36" s="101"/>
      <c r="H36" s="91"/>
      <c r="I36" s="91"/>
      <c r="J36" s="7"/>
      <c r="K36" s="7"/>
      <c r="L36" s="7"/>
    </row>
    <row r="37" spans="1:12" x14ac:dyDescent="0.25">
      <c r="A37" s="20"/>
      <c r="B37" s="21" t="s">
        <v>20</v>
      </c>
      <c r="C37" s="92">
        <f t="shared" ref="C37:E37" si="5">SUM(C38:C41)</f>
        <v>100390.64</v>
      </c>
      <c r="D37" s="170">
        <f t="shared" si="5"/>
        <v>247785.44</v>
      </c>
      <c r="E37" s="92">
        <f t="shared" si="5"/>
        <v>152615.82</v>
      </c>
      <c r="F37" s="149">
        <f>SUM(F38:F41)</f>
        <v>500791.9</v>
      </c>
      <c r="G37" s="93"/>
      <c r="H37" s="91"/>
      <c r="I37" s="91"/>
      <c r="J37" s="7"/>
      <c r="K37" s="7"/>
      <c r="L37" s="7"/>
    </row>
    <row r="38" spans="1:12" x14ac:dyDescent="0.25">
      <c r="A38" s="20"/>
      <c r="B38" s="23" t="s">
        <v>21</v>
      </c>
      <c r="C38" s="99">
        <v>10210</v>
      </c>
      <c r="D38" s="100">
        <v>30750</v>
      </c>
      <c r="E38" s="99">
        <v>20769</v>
      </c>
      <c r="F38" s="148">
        <f>SUM(C38:E38)</f>
        <v>61729</v>
      </c>
      <c r="G38" s="101"/>
      <c r="H38" s="91"/>
      <c r="I38" s="88"/>
      <c r="J38" s="7"/>
      <c r="K38" s="7"/>
      <c r="L38" s="7"/>
    </row>
    <row r="39" spans="1:12" x14ac:dyDescent="0.25">
      <c r="A39" s="20"/>
      <c r="B39" s="23" t="s">
        <v>22</v>
      </c>
      <c r="C39" s="99"/>
      <c r="D39" s="100"/>
      <c r="E39" s="99"/>
      <c r="F39" s="148">
        <f t="shared" ref="F39:F41" si="6">SUM(C39:E39)</f>
        <v>0</v>
      </c>
      <c r="G39" s="101"/>
      <c r="H39" s="91"/>
      <c r="I39" s="7"/>
      <c r="J39" s="7"/>
      <c r="K39" s="7"/>
      <c r="L39" s="7"/>
    </row>
    <row r="40" spans="1:12" x14ac:dyDescent="0.25">
      <c r="A40" s="20"/>
      <c r="B40" s="23" t="s">
        <v>23</v>
      </c>
      <c r="C40" s="99"/>
      <c r="D40" s="100"/>
      <c r="E40" s="99"/>
      <c r="F40" s="148">
        <f t="shared" si="6"/>
        <v>0</v>
      </c>
      <c r="G40" s="101"/>
      <c r="H40" s="91"/>
      <c r="I40" s="91"/>
      <c r="J40" s="7"/>
      <c r="K40" s="7"/>
      <c r="L40" s="7"/>
    </row>
    <row r="41" spans="1:12" x14ac:dyDescent="0.25">
      <c r="A41" s="20"/>
      <c r="B41" s="25" t="s">
        <v>24</v>
      </c>
      <c r="C41" s="99">
        <v>90180.64</v>
      </c>
      <c r="D41" s="100">
        <v>217035.44</v>
      </c>
      <c r="E41" s="99">
        <v>131846.82</v>
      </c>
      <c r="F41" s="148">
        <f t="shared" si="6"/>
        <v>439062.9</v>
      </c>
      <c r="G41" s="101"/>
      <c r="H41" s="91"/>
      <c r="I41" s="91"/>
      <c r="J41" s="7"/>
      <c r="K41" s="7"/>
      <c r="L41" s="7"/>
    </row>
    <row r="42" spans="1:12" hidden="1" x14ac:dyDescent="0.25">
      <c r="A42" s="20"/>
      <c r="B42" s="25"/>
      <c r="C42" s="97"/>
      <c r="D42" s="23"/>
      <c r="E42" s="97"/>
      <c r="F42" s="146">
        <f t="shared" ref="F42:F44" si="7">SUM(C42:D42)</f>
        <v>0</v>
      </c>
      <c r="G42" s="93"/>
      <c r="H42" s="91"/>
      <c r="I42" s="7"/>
      <c r="J42" s="7"/>
      <c r="K42" s="7"/>
      <c r="L42" s="7"/>
    </row>
    <row r="43" spans="1:12" hidden="1" x14ac:dyDescent="0.25">
      <c r="A43" s="20"/>
      <c r="B43" s="21" t="s">
        <v>26</v>
      </c>
      <c r="C43" s="97"/>
      <c r="D43" s="23"/>
      <c r="E43" s="97"/>
      <c r="F43" s="146">
        <f t="shared" si="7"/>
        <v>0</v>
      </c>
      <c r="G43" s="93"/>
      <c r="H43" s="91"/>
      <c r="I43" s="7"/>
      <c r="J43" s="7"/>
      <c r="K43" s="7"/>
      <c r="L43" s="7"/>
    </row>
    <row r="44" spans="1:12" hidden="1" x14ac:dyDescent="0.25">
      <c r="A44" s="26"/>
      <c r="B44" s="27" t="s">
        <v>27</v>
      </c>
      <c r="C44" s="108"/>
      <c r="D44" s="28"/>
      <c r="E44" s="97"/>
      <c r="F44" s="146">
        <f t="shared" si="7"/>
        <v>0</v>
      </c>
      <c r="G44" s="93"/>
      <c r="H44" s="91"/>
      <c r="I44" s="7"/>
      <c r="J44" s="7"/>
      <c r="K44" s="7"/>
      <c r="L44" s="7"/>
    </row>
    <row r="45" spans="1:12" ht="15.75" x14ac:dyDescent="0.25">
      <c r="A45" s="12" t="s">
        <v>28</v>
      </c>
      <c r="B45" s="13"/>
      <c r="C45" s="96"/>
      <c r="D45" s="13"/>
      <c r="E45" s="96"/>
      <c r="F45" s="146"/>
      <c r="G45" s="93"/>
      <c r="H45" s="91"/>
      <c r="I45" s="7"/>
      <c r="J45" s="7"/>
      <c r="K45" s="7"/>
      <c r="L45" s="7"/>
    </row>
    <row r="46" spans="1:12" hidden="1" x14ac:dyDescent="0.25">
      <c r="A46" s="20"/>
      <c r="B46" s="13"/>
      <c r="C46" s="96"/>
      <c r="D46" s="13"/>
      <c r="E46" s="96"/>
      <c r="F46" s="146">
        <f t="shared" ref="F46:F59" si="8">SUM(C46:D46)</f>
        <v>0</v>
      </c>
      <c r="G46" s="93"/>
      <c r="H46" s="91"/>
      <c r="I46" s="7"/>
      <c r="J46" s="7"/>
      <c r="K46" s="7"/>
      <c r="L46" s="7"/>
    </row>
    <row r="47" spans="1:12" hidden="1" x14ac:dyDescent="0.25">
      <c r="A47" s="20"/>
      <c r="B47" s="31" t="s">
        <v>29</v>
      </c>
      <c r="C47" s="112"/>
      <c r="D47" s="31"/>
      <c r="E47" s="112"/>
      <c r="F47" s="146">
        <f t="shared" si="8"/>
        <v>0</v>
      </c>
      <c r="G47" s="93"/>
      <c r="H47" s="91"/>
      <c r="I47" s="7"/>
      <c r="J47" s="7"/>
      <c r="K47" s="7"/>
      <c r="L47" s="7"/>
    </row>
    <row r="48" spans="1:12" hidden="1" x14ac:dyDescent="0.25">
      <c r="A48" s="20"/>
      <c r="B48" s="31"/>
      <c r="C48" s="112"/>
      <c r="D48" s="31"/>
      <c r="E48" s="112"/>
      <c r="F48" s="146">
        <f t="shared" si="8"/>
        <v>0</v>
      </c>
      <c r="G48" s="93"/>
      <c r="H48" s="91"/>
      <c r="I48" s="7"/>
      <c r="J48" s="7"/>
      <c r="K48" s="7"/>
      <c r="L48" s="7"/>
    </row>
    <row r="49" spans="1:12" hidden="1" x14ac:dyDescent="0.25">
      <c r="A49" s="20"/>
      <c r="B49" s="31" t="s">
        <v>30</v>
      </c>
      <c r="C49" s="112"/>
      <c r="D49" s="31"/>
      <c r="E49" s="112"/>
      <c r="F49" s="146">
        <f t="shared" si="8"/>
        <v>0</v>
      </c>
      <c r="G49" s="93"/>
      <c r="H49" s="91"/>
      <c r="I49" s="7"/>
      <c r="J49" s="7"/>
      <c r="K49" s="7"/>
      <c r="L49" s="7"/>
    </row>
    <row r="50" spans="1:12" hidden="1" x14ac:dyDescent="0.25">
      <c r="A50" s="20"/>
      <c r="B50" s="7"/>
      <c r="C50" s="115"/>
      <c r="D50" s="7"/>
      <c r="E50" s="115"/>
      <c r="F50" s="146">
        <f t="shared" si="8"/>
        <v>0</v>
      </c>
      <c r="G50" s="93"/>
      <c r="H50" s="91"/>
      <c r="I50" s="7"/>
      <c r="J50" s="7"/>
      <c r="K50" s="7"/>
      <c r="L50" s="7"/>
    </row>
    <row r="51" spans="1:12" hidden="1" x14ac:dyDescent="0.25">
      <c r="A51" s="32"/>
      <c r="B51" s="31" t="s">
        <v>31</v>
      </c>
      <c r="C51" s="112"/>
      <c r="D51" s="31"/>
      <c r="E51" s="112"/>
      <c r="F51" s="146">
        <f t="shared" si="8"/>
        <v>0</v>
      </c>
      <c r="G51" s="93"/>
      <c r="H51" s="91"/>
      <c r="I51" s="7"/>
      <c r="J51" s="7"/>
      <c r="K51" s="7"/>
      <c r="L51" s="7"/>
    </row>
    <row r="52" spans="1:12" hidden="1" x14ac:dyDescent="0.25">
      <c r="A52" s="32"/>
      <c r="B52" s="7"/>
      <c r="C52" s="115"/>
      <c r="D52" s="7"/>
      <c r="E52" s="115"/>
      <c r="F52" s="146">
        <f t="shared" si="8"/>
        <v>0</v>
      </c>
      <c r="G52" s="93"/>
      <c r="H52" s="91"/>
      <c r="I52" s="7"/>
      <c r="J52" s="7"/>
      <c r="K52" s="7"/>
      <c r="L52" s="7"/>
    </row>
    <row r="53" spans="1:12" hidden="1" x14ac:dyDescent="0.25">
      <c r="A53" s="32"/>
      <c r="B53" s="31" t="s">
        <v>32</v>
      </c>
      <c r="C53" s="112"/>
      <c r="D53" s="31"/>
      <c r="E53" s="112"/>
      <c r="F53" s="146">
        <f t="shared" si="8"/>
        <v>0</v>
      </c>
      <c r="G53" s="93"/>
      <c r="H53" s="91"/>
      <c r="I53" s="7"/>
      <c r="J53" s="7"/>
      <c r="K53" s="7"/>
      <c r="L53" s="7"/>
    </row>
    <row r="54" spans="1:12" hidden="1" x14ac:dyDescent="0.25">
      <c r="A54" s="32"/>
      <c r="B54" s="7"/>
      <c r="C54" s="116"/>
      <c r="D54" s="33"/>
      <c r="E54" s="116"/>
      <c r="F54" s="146">
        <f t="shared" si="8"/>
        <v>0</v>
      </c>
      <c r="G54" s="93"/>
      <c r="H54" s="91"/>
      <c r="I54" s="7"/>
      <c r="J54" s="7"/>
      <c r="K54" s="7"/>
      <c r="L54" s="7"/>
    </row>
    <row r="55" spans="1:12" hidden="1" x14ac:dyDescent="0.25">
      <c r="A55" s="32"/>
      <c r="B55" s="31" t="s">
        <v>33</v>
      </c>
      <c r="C55" s="112"/>
      <c r="D55" s="31"/>
      <c r="E55" s="112"/>
      <c r="F55" s="146">
        <f t="shared" si="8"/>
        <v>0</v>
      </c>
      <c r="G55" s="93"/>
      <c r="H55" s="91"/>
      <c r="I55" s="7"/>
      <c r="J55" s="7"/>
      <c r="K55" s="7"/>
      <c r="L55" s="7"/>
    </row>
    <row r="56" spans="1:12" hidden="1" x14ac:dyDescent="0.25">
      <c r="A56" s="32"/>
      <c r="B56" s="21"/>
      <c r="C56" s="119"/>
      <c r="D56" s="34"/>
      <c r="E56" s="119"/>
      <c r="F56" s="146">
        <f t="shared" si="8"/>
        <v>0</v>
      </c>
      <c r="G56" s="93"/>
      <c r="H56" s="91"/>
      <c r="I56" s="7"/>
      <c r="J56" s="7"/>
      <c r="K56" s="7"/>
      <c r="L56" s="7"/>
    </row>
    <row r="57" spans="1:12" ht="15.75" x14ac:dyDescent="0.25">
      <c r="A57" s="12" t="s">
        <v>34</v>
      </c>
      <c r="B57" s="21"/>
      <c r="C57" s="120"/>
      <c r="D57" s="121"/>
      <c r="E57" s="120"/>
      <c r="F57" s="146">
        <f t="shared" si="8"/>
        <v>0</v>
      </c>
      <c r="G57" s="93"/>
      <c r="H57" s="91"/>
      <c r="I57" s="7"/>
      <c r="J57" s="7"/>
      <c r="K57" s="7"/>
      <c r="L57" s="7"/>
    </row>
    <row r="58" spans="1:12" hidden="1" x14ac:dyDescent="0.25">
      <c r="A58" s="32"/>
      <c r="B58" s="21"/>
      <c r="C58" s="122"/>
      <c r="D58" s="123"/>
      <c r="E58" s="122"/>
      <c r="F58" s="146">
        <f t="shared" si="8"/>
        <v>0</v>
      </c>
      <c r="G58" s="93"/>
      <c r="H58" s="91"/>
      <c r="I58" s="7"/>
      <c r="J58" s="7"/>
      <c r="K58" s="7"/>
      <c r="L58" s="7"/>
    </row>
    <row r="59" spans="1:12" x14ac:dyDescent="0.25">
      <c r="A59" s="32"/>
      <c r="B59" s="31" t="s">
        <v>35</v>
      </c>
      <c r="C59" s="122"/>
      <c r="D59" s="123"/>
      <c r="E59" s="122"/>
      <c r="F59" s="148">
        <f t="shared" si="8"/>
        <v>0</v>
      </c>
      <c r="G59" s="101"/>
      <c r="H59" s="91"/>
      <c r="I59" s="7"/>
      <c r="J59" s="7"/>
      <c r="K59" s="7"/>
      <c r="L59" s="7"/>
    </row>
    <row r="60" spans="1:12" hidden="1" x14ac:dyDescent="0.25">
      <c r="A60" s="32"/>
      <c r="B60" s="21"/>
      <c r="C60" s="119"/>
      <c r="D60" s="34"/>
      <c r="E60" s="119"/>
      <c r="F60" s="147"/>
      <c r="G60" s="93"/>
      <c r="H60" s="91"/>
      <c r="I60" s="7"/>
      <c r="J60" s="7"/>
      <c r="K60" s="7"/>
      <c r="L60" s="7"/>
    </row>
    <row r="61" spans="1:12" hidden="1" x14ac:dyDescent="0.25">
      <c r="A61" s="32"/>
      <c r="B61" s="23" t="s">
        <v>36</v>
      </c>
      <c r="C61" s="119"/>
      <c r="D61" s="34"/>
      <c r="E61" s="119"/>
      <c r="F61" s="147">
        <v>0</v>
      </c>
      <c r="G61" s="93"/>
      <c r="H61" s="91"/>
      <c r="I61" s="7"/>
      <c r="J61" s="7"/>
      <c r="K61" s="7"/>
      <c r="L61" s="7"/>
    </row>
    <row r="62" spans="1:12" hidden="1" x14ac:dyDescent="0.25">
      <c r="A62" s="32"/>
      <c r="B62" s="23" t="s">
        <v>37</v>
      </c>
      <c r="C62" s="119"/>
      <c r="D62" s="34"/>
      <c r="E62" s="119"/>
      <c r="F62" s="147"/>
      <c r="G62" s="93"/>
      <c r="H62" s="91"/>
      <c r="I62" s="7"/>
      <c r="J62" s="7"/>
      <c r="K62" s="7"/>
      <c r="L62" s="7"/>
    </row>
    <row r="63" spans="1:12" hidden="1" x14ac:dyDescent="0.25">
      <c r="A63" s="32"/>
      <c r="B63" s="23" t="s">
        <v>38</v>
      </c>
      <c r="C63" s="119"/>
      <c r="D63" s="34"/>
      <c r="E63" s="119"/>
      <c r="F63" s="147"/>
      <c r="G63" s="93"/>
      <c r="H63" s="91"/>
      <c r="I63" s="7"/>
      <c r="J63" s="7"/>
      <c r="K63" s="7"/>
      <c r="L63" s="7"/>
    </row>
    <row r="64" spans="1:12" hidden="1" x14ac:dyDescent="0.25">
      <c r="A64" s="32"/>
      <c r="B64" s="21"/>
      <c r="C64" s="119"/>
      <c r="D64" s="34"/>
      <c r="E64" s="119"/>
      <c r="F64" s="147"/>
      <c r="G64" s="93"/>
      <c r="H64" s="91"/>
      <c r="I64" s="7"/>
      <c r="J64" s="7"/>
      <c r="K64" s="7"/>
      <c r="L64" s="7"/>
    </row>
    <row r="65" spans="1:12" ht="15.75" x14ac:dyDescent="0.25">
      <c r="A65" s="35" t="s">
        <v>39</v>
      </c>
      <c r="B65" s="13"/>
      <c r="C65" s="124">
        <f t="shared" ref="C65:E65" si="9">+C67+C72+C96+C105</f>
        <v>300386.52</v>
      </c>
      <c r="D65" s="171">
        <f t="shared" si="9"/>
        <v>723234.68</v>
      </c>
      <c r="E65" s="124">
        <f t="shared" si="9"/>
        <v>436936.77</v>
      </c>
      <c r="F65" s="146">
        <f>F67+F72+F71+F96+F105</f>
        <v>1460557.9700000002</v>
      </c>
      <c r="G65" s="93"/>
      <c r="H65" s="91"/>
      <c r="I65" s="7"/>
      <c r="J65" s="7"/>
      <c r="K65" s="7"/>
      <c r="L65" s="7"/>
    </row>
    <row r="66" spans="1:12" ht="15.75" hidden="1" x14ac:dyDescent="0.25">
      <c r="A66" s="35"/>
      <c r="B66" s="13"/>
      <c r="C66" s="127"/>
      <c r="D66" s="36"/>
      <c r="E66" s="127"/>
      <c r="F66" s="147"/>
      <c r="G66" s="93"/>
      <c r="H66" s="91"/>
      <c r="I66" s="7"/>
      <c r="J66" s="7"/>
      <c r="K66" s="7"/>
      <c r="L66" s="7"/>
    </row>
    <row r="67" spans="1:12" ht="15.75" x14ac:dyDescent="0.25">
      <c r="A67" s="35"/>
      <c r="B67" s="18" t="s">
        <v>40</v>
      </c>
      <c r="C67" s="124">
        <f t="shared" ref="C67:E67" si="10">SUM(C69:C70)</f>
        <v>27800</v>
      </c>
      <c r="D67" s="171">
        <f t="shared" si="10"/>
        <v>29561.5</v>
      </c>
      <c r="E67" s="124">
        <f t="shared" si="10"/>
        <v>49194</v>
      </c>
      <c r="F67" s="146">
        <f>SUM(F68:F71)</f>
        <v>106555.5</v>
      </c>
      <c r="G67" s="93"/>
      <c r="H67" s="91"/>
      <c r="I67" s="7"/>
      <c r="J67" s="7"/>
      <c r="K67" s="7"/>
      <c r="L67" s="7"/>
    </row>
    <row r="68" spans="1:12" ht="15.75" x14ac:dyDescent="0.25">
      <c r="A68" s="35"/>
      <c r="B68" s="18" t="s">
        <v>41</v>
      </c>
      <c r="C68" s="125"/>
      <c r="D68" s="126"/>
      <c r="E68" s="125"/>
      <c r="F68" s="147"/>
      <c r="G68" s="93"/>
      <c r="H68" s="91"/>
      <c r="I68" s="7"/>
      <c r="J68" s="7"/>
      <c r="K68" s="7"/>
      <c r="L68" s="7"/>
    </row>
    <row r="69" spans="1:12" x14ac:dyDescent="0.25">
      <c r="A69" s="20"/>
      <c r="B69" s="13" t="s">
        <v>42</v>
      </c>
      <c r="C69" s="125">
        <v>17452</v>
      </c>
      <c r="D69" s="126">
        <v>18471</v>
      </c>
      <c r="E69" s="125">
        <v>18754</v>
      </c>
      <c r="F69" s="147">
        <f>SUM(C69:E69)</f>
        <v>54677</v>
      </c>
      <c r="G69" s="101"/>
      <c r="H69" s="91"/>
      <c r="I69" s="7"/>
      <c r="J69" s="7"/>
      <c r="K69" s="7"/>
      <c r="L69" s="7"/>
    </row>
    <row r="70" spans="1:12" s="39" customFormat="1" x14ac:dyDescent="0.25">
      <c r="A70" s="20"/>
      <c r="B70" s="13" t="s">
        <v>43</v>
      </c>
      <c r="C70" s="125">
        <f>3600+6748</f>
        <v>10348</v>
      </c>
      <c r="D70" s="126">
        <f>6677+4413.5</f>
        <v>11090.5</v>
      </c>
      <c r="E70" s="125">
        <f>3600+26840</f>
        <v>30440</v>
      </c>
      <c r="F70" s="147">
        <f>SUM(C70:E70)</f>
        <v>51878.5</v>
      </c>
      <c r="G70" s="101"/>
      <c r="H70" s="91"/>
      <c r="I70" s="34"/>
      <c r="J70" s="34"/>
      <c r="K70" s="34"/>
      <c r="L70" s="34"/>
    </row>
    <row r="71" spans="1:12" s="39" customFormat="1" x14ac:dyDescent="0.25">
      <c r="A71" s="20"/>
      <c r="B71" s="18" t="s">
        <v>44</v>
      </c>
      <c r="C71" s="125"/>
      <c r="D71" s="126"/>
      <c r="E71" s="125"/>
      <c r="F71" s="147"/>
      <c r="G71" s="93"/>
      <c r="H71" s="91"/>
      <c r="I71" s="34"/>
      <c r="J71" s="34"/>
      <c r="K71" s="34"/>
      <c r="L71" s="34"/>
    </row>
    <row r="72" spans="1:12" s="39" customFormat="1" x14ac:dyDescent="0.25">
      <c r="A72" s="20"/>
      <c r="B72" s="18" t="s">
        <v>45</v>
      </c>
      <c r="C72" s="124">
        <f t="shared" ref="C72:E72" si="11">SUM(C73:C82)</f>
        <v>265441.52</v>
      </c>
      <c r="D72" s="171">
        <f t="shared" si="11"/>
        <v>688171.18</v>
      </c>
      <c r="E72" s="124">
        <f t="shared" si="11"/>
        <v>381837.77</v>
      </c>
      <c r="F72" s="146">
        <f>SUM(C72:E72)</f>
        <v>1335450.4700000002</v>
      </c>
      <c r="G72" s="93"/>
      <c r="H72" s="91"/>
      <c r="I72" s="34"/>
      <c r="J72" s="34"/>
      <c r="K72" s="34"/>
      <c r="L72" s="34"/>
    </row>
    <row r="73" spans="1:12" s="39" customFormat="1" x14ac:dyDescent="0.25">
      <c r="A73" s="20"/>
      <c r="B73" s="13" t="s">
        <v>46</v>
      </c>
      <c r="C73" s="125"/>
      <c r="D73" s="126"/>
      <c r="E73" s="125"/>
      <c r="F73" s="146">
        <f t="shared" ref="F73:F82" si="12">SUM(C73:E73)</f>
        <v>0</v>
      </c>
      <c r="G73" s="101"/>
      <c r="H73" s="91"/>
      <c r="I73" s="34"/>
      <c r="J73" s="34"/>
      <c r="K73" s="34"/>
      <c r="L73" s="34"/>
    </row>
    <row r="74" spans="1:12" s="39" customFormat="1" x14ac:dyDescent="0.25">
      <c r="A74" s="20"/>
      <c r="B74" s="13" t="s">
        <v>47</v>
      </c>
      <c r="C74" s="125">
        <v>103032</v>
      </c>
      <c r="D74" s="126">
        <v>87209</v>
      </c>
      <c r="E74" s="125">
        <v>98528.68</v>
      </c>
      <c r="F74" s="148">
        <f t="shared" si="12"/>
        <v>288769.68</v>
      </c>
      <c r="G74" s="101"/>
      <c r="H74" s="91"/>
      <c r="I74" s="34"/>
      <c r="J74" s="34"/>
      <c r="K74" s="34"/>
      <c r="L74" s="34"/>
    </row>
    <row r="75" spans="1:12" s="39" customFormat="1" x14ac:dyDescent="0.25">
      <c r="A75" s="20"/>
      <c r="B75" s="13" t="s">
        <v>48</v>
      </c>
      <c r="C75" s="125">
        <v>43296.5</v>
      </c>
      <c r="D75" s="126">
        <v>33009</v>
      </c>
      <c r="E75" s="125">
        <v>32521</v>
      </c>
      <c r="F75" s="148">
        <f t="shared" si="12"/>
        <v>108826.5</v>
      </c>
      <c r="G75" s="101"/>
      <c r="H75" s="91"/>
      <c r="I75" s="129"/>
      <c r="J75" s="34"/>
      <c r="K75" s="34"/>
      <c r="L75" s="34"/>
    </row>
    <row r="76" spans="1:12" s="39" customFormat="1" x14ac:dyDescent="0.25">
      <c r="A76" s="20"/>
      <c r="B76" s="13" t="s">
        <v>49</v>
      </c>
      <c r="C76" s="125">
        <v>0</v>
      </c>
      <c r="D76" s="126">
        <v>0</v>
      </c>
      <c r="E76" s="125">
        <v>0</v>
      </c>
      <c r="F76" s="148">
        <f t="shared" si="12"/>
        <v>0</v>
      </c>
      <c r="G76" s="101"/>
      <c r="H76" s="91"/>
      <c r="I76" s="34"/>
      <c r="J76" s="34"/>
      <c r="K76" s="34"/>
      <c r="L76" s="34"/>
    </row>
    <row r="77" spans="1:12" s="39" customFormat="1" x14ac:dyDescent="0.25">
      <c r="A77" s="20"/>
      <c r="B77" s="13" t="s">
        <v>50</v>
      </c>
      <c r="C77" s="125">
        <v>39340</v>
      </c>
      <c r="D77" s="126">
        <v>35898</v>
      </c>
      <c r="E77" s="125">
        <v>72053</v>
      </c>
      <c r="F77" s="148">
        <f t="shared" si="12"/>
        <v>147291</v>
      </c>
      <c r="G77" s="101"/>
      <c r="H77" s="91"/>
      <c r="I77" s="34"/>
      <c r="J77" s="34"/>
      <c r="K77" s="34"/>
      <c r="L77" s="34"/>
    </row>
    <row r="78" spans="1:12" s="39" customFormat="1" x14ac:dyDescent="0.25">
      <c r="A78" s="20"/>
      <c r="B78" s="13" t="s">
        <v>51</v>
      </c>
      <c r="C78" s="125"/>
      <c r="D78" s="126"/>
      <c r="E78" s="125"/>
      <c r="F78" s="148">
        <f t="shared" si="12"/>
        <v>0</v>
      </c>
      <c r="G78" s="101"/>
      <c r="H78" s="91"/>
      <c r="I78" s="34"/>
      <c r="J78" s="34"/>
      <c r="K78" s="34"/>
      <c r="L78" s="34"/>
    </row>
    <row r="79" spans="1:12" s="39" customFormat="1" x14ac:dyDescent="0.25">
      <c r="A79" s="20"/>
      <c r="B79" s="13" t="s">
        <v>52</v>
      </c>
      <c r="C79" s="125">
        <v>2712</v>
      </c>
      <c r="D79" s="126">
        <v>2373</v>
      </c>
      <c r="E79" s="125">
        <v>2034</v>
      </c>
      <c r="F79" s="148">
        <f t="shared" si="12"/>
        <v>7119</v>
      </c>
      <c r="G79" s="101"/>
      <c r="H79" s="91"/>
      <c r="I79" s="34"/>
      <c r="J79" s="34"/>
      <c r="K79" s="34"/>
      <c r="L79" s="34"/>
    </row>
    <row r="80" spans="1:12" s="39" customFormat="1" x14ac:dyDescent="0.25">
      <c r="A80" s="20"/>
      <c r="B80" s="13" t="s">
        <v>53</v>
      </c>
      <c r="C80" s="125"/>
      <c r="D80" s="126"/>
      <c r="E80" s="125"/>
      <c r="F80" s="148">
        <f t="shared" si="12"/>
        <v>0</v>
      </c>
      <c r="G80" s="101"/>
      <c r="H80" s="91"/>
      <c r="I80" s="34"/>
      <c r="J80" s="34"/>
      <c r="K80" s="34"/>
      <c r="L80" s="34"/>
    </row>
    <row r="81" spans="1:12" s="39" customFormat="1" x14ac:dyDescent="0.25">
      <c r="A81" s="20"/>
      <c r="B81" s="23" t="s">
        <v>54</v>
      </c>
      <c r="C81" s="125">
        <f>15843+48041.45</f>
        <v>63884.45</v>
      </c>
      <c r="D81" s="126">
        <f>17142.69+195407.38+155085.76</f>
        <v>367635.83</v>
      </c>
      <c r="E81" s="125">
        <f>7618+25515.37+129537.72</f>
        <v>162671.09</v>
      </c>
      <c r="F81" s="148">
        <f t="shared" si="12"/>
        <v>594191.37</v>
      </c>
      <c r="G81" s="101"/>
      <c r="H81" s="91"/>
      <c r="I81" s="34"/>
      <c r="J81" s="34"/>
      <c r="K81" s="34"/>
      <c r="L81" s="34"/>
    </row>
    <row r="82" spans="1:12" s="39" customFormat="1" x14ac:dyDescent="0.25">
      <c r="A82" s="20"/>
      <c r="B82" s="13" t="s">
        <v>55</v>
      </c>
      <c r="C82" s="125">
        <v>13176.57</v>
      </c>
      <c r="D82" s="126">
        <v>162046.35</v>
      </c>
      <c r="E82" s="125">
        <v>14030</v>
      </c>
      <c r="F82" s="148">
        <f t="shared" si="12"/>
        <v>189252.92</v>
      </c>
      <c r="G82" s="101"/>
      <c r="H82" s="91"/>
      <c r="I82" s="34"/>
      <c r="J82" s="34"/>
      <c r="K82" s="34"/>
      <c r="L82" s="34"/>
    </row>
    <row r="83" spans="1:12" s="39" customFormat="1" ht="15" hidden="1" customHeight="1" x14ac:dyDescent="0.25">
      <c r="A83" s="20"/>
      <c r="B83" s="13"/>
      <c r="C83" s="127"/>
      <c r="D83" s="36"/>
      <c r="E83" s="127"/>
      <c r="F83" s="148"/>
      <c r="G83" s="93"/>
      <c r="H83" s="91"/>
      <c r="I83" s="34"/>
      <c r="J83" s="34"/>
      <c r="K83" s="34"/>
      <c r="L83" s="34"/>
    </row>
    <row r="84" spans="1:12" s="39" customFormat="1" ht="15" hidden="1" customHeight="1" x14ac:dyDescent="0.25">
      <c r="A84" s="20"/>
      <c r="B84" s="13"/>
      <c r="C84" s="127"/>
      <c r="D84" s="36"/>
      <c r="E84" s="127"/>
      <c r="F84" s="148"/>
      <c r="G84" s="93"/>
      <c r="H84" s="91"/>
      <c r="I84" s="34"/>
      <c r="J84" s="34"/>
      <c r="K84" s="34"/>
      <c r="L84" s="34"/>
    </row>
    <row r="85" spans="1:12" s="39" customFormat="1" ht="15" hidden="1" customHeight="1" x14ac:dyDescent="0.25">
      <c r="A85" s="20"/>
      <c r="B85" s="13"/>
      <c r="C85" s="127"/>
      <c r="D85" s="36"/>
      <c r="E85" s="127"/>
      <c r="F85" s="148"/>
      <c r="G85" s="93"/>
      <c r="H85" s="91"/>
      <c r="I85" s="34"/>
      <c r="J85" s="34"/>
      <c r="K85" s="34"/>
      <c r="L85" s="34"/>
    </row>
    <row r="86" spans="1:12" s="39" customFormat="1" ht="15" hidden="1" customHeight="1" x14ac:dyDescent="0.25">
      <c r="A86" s="20"/>
      <c r="B86" s="13"/>
      <c r="C86" s="127"/>
      <c r="D86" s="36"/>
      <c r="E86" s="127"/>
      <c r="F86" s="148"/>
      <c r="G86" s="93"/>
      <c r="H86" s="91"/>
      <c r="I86" s="34"/>
      <c r="J86" s="34"/>
      <c r="K86" s="34"/>
      <c r="L86" s="34"/>
    </row>
    <row r="87" spans="1:12" s="39" customFormat="1" ht="15" hidden="1" customHeight="1" x14ac:dyDescent="0.25">
      <c r="A87" s="20"/>
      <c r="B87" s="13"/>
      <c r="C87" s="127"/>
      <c r="D87" s="36"/>
      <c r="E87" s="127"/>
      <c r="F87" s="148"/>
      <c r="G87" s="93"/>
      <c r="H87" s="91"/>
      <c r="I87" s="34"/>
      <c r="J87" s="34"/>
      <c r="K87" s="34"/>
      <c r="L87" s="34"/>
    </row>
    <row r="88" spans="1:12" s="39" customFormat="1" ht="15" hidden="1" customHeight="1" x14ac:dyDescent="0.25">
      <c r="A88" s="20"/>
      <c r="B88" s="13"/>
      <c r="C88" s="127"/>
      <c r="D88" s="36"/>
      <c r="E88" s="127"/>
      <c r="F88" s="148"/>
      <c r="G88" s="93"/>
      <c r="H88" s="91"/>
      <c r="I88" s="34"/>
      <c r="J88" s="34"/>
      <c r="K88" s="34"/>
      <c r="L88" s="34"/>
    </row>
    <row r="89" spans="1:12" s="39" customFormat="1" ht="15" hidden="1" customHeight="1" x14ac:dyDescent="0.25">
      <c r="A89" s="20"/>
      <c r="B89" s="13"/>
      <c r="C89" s="127"/>
      <c r="D89" s="36"/>
      <c r="E89" s="127"/>
      <c r="F89" s="148"/>
      <c r="G89" s="93"/>
      <c r="H89" s="91"/>
      <c r="I89" s="34"/>
      <c r="J89" s="34"/>
      <c r="K89" s="34"/>
      <c r="L89" s="34"/>
    </row>
    <row r="90" spans="1:12" s="39" customFormat="1" ht="15" hidden="1" customHeight="1" x14ac:dyDescent="0.25">
      <c r="A90" s="20"/>
      <c r="B90" s="13"/>
      <c r="C90" s="127"/>
      <c r="D90" s="36"/>
      <c r="E90" s="127"/>
      <c r="F90" s="148"/>
      <c r="G90" s="93"/>
      <c r="H90" s="91"/>
      <c r="I90" s="34"/>
      <c r="J90" s="34"/>
      <c r="K90" s="34"/>
      <c r="L90" s="34"/>
    </row>
    <row r="91" spans="1:12" s="39" customFormat="1" ht="15" hidden="1" customHeight="1" x14ac:dyDescent="0.25">
      <c r="A91" s="20"/>
      <c r="B91" s="13"/>
      <c r="C91" s="127"/>
      <c r="D91" s="36"/>
      <c r="E91" s="127"/>
      <c r="F91" s="148"/>
      <c r="G91" s="93"/>
      <c r="H91" s="91"/>
      <c r="I91" s="34"/>
      <c r="J91" s="34"/>
      <c r="K91" s="34"/>
      <c r="L91" s="34"/>
    </row>
    <row r="92" spans="1:12" s="39" customFormat="1" ht="15" hidden="1" customHeight="1" x14ac:dyDescent="0.25">
      <c r="A92" s="20"/>
      <c r="B92" s="13"/>
      <c r="C92" s="127"/>
      <c r="D92" s="36"/>
      <c r="E92" s="127"/>
      <c r="F92" s="148"/>
      <c r="G92" s="93"/>
      <c r="H92" s="91"/>
      <c r="I92" s="34"/>
      <c r="J92" s="34"/>
      <c r="K92" s="34"/>
      <c r="L92" s="34"/>
    </row>
    <row r="93" spans="1:12" s="39" customFormat="1" ht="15" hidden="1" customHeight="1" x14ac:dyDescent="0.25">
      <c r="A93" s="20"/>
      <c r="B93" s="13"/>
      <c r="C93" s="127"/>
      <c r="D93" s="36"/>
      <c r="E93" s="127"/>
      <c r="F93" s="148"/>
      <c r="G93" s="93"/>
      <c r="H93" s="91"/>
      <c r="I93" s="34"/>
      <c r="J93" s="34"/>
      <c r="K93" s="34"/>
      <c r="L93" s="34"/>
    </row>
    <row r="94" spans="1:12" s="39" customFormat="1" ht="15" hidden="1" customHeight="1" x14ac:dyDescent="0.25">
      <c r="A94" s="20"/>
      <c r="B94" s="13"/>
      <c r="C94" s="127"/>
      <c r="D94" s="36"/>
      <c r="E94" s="127"/>
      <c r="F94" s="148"/>
      <c r="G94" s="93"/>
      <c r="H94" s="91"/>
      <c r="I94" s="34"/>
      <c r="J94" s="34"/>
      <c r="K94" s="34"/>
      <c r="L94" s="34"/>
    </row>
    <row r="95" spans="1:12" s="39" customFormat="1" ht="15" hidden="1" customHeight="1" x14ac:dyDescent="0.25">
      <c r="A95" s="20"/>
      <c r="B95" s="13"/>
      <c r="C95" s="127"/>
      <c r="D95" s="36"/>
      <c r="E95" s="127"/>
      <c r="F95" s="148"/>
      <c r="G95" s="93"/>
      <c r="H95" s="91"/>
      <c r="I95" s="34"/>
      <c r="J95" s="34"/>
      <c r="K95" s="34"/>
      <c r="L95" s="34"/>
    </row>
    <row r="96" spans="1:12" s="39" customFormat="1" x14ac:dyDescent="0.25">
      <c r="A96" s="20"/>
      <c r="B96" s="18" t="s">
        <v>56</v>
      </c>
      <c r="C96" s="124">
        <f t="shared" ref="C96:E96" si="13">SUM(C99:C104)</f>
        <v>7145</v>
      </c>
      <c r="D96" s="171">
        <f t="shared" si="13"/>
        <v>5502</v>
      </c>
      <c r="E96" s="124">
        <f t="shared" si="13"/>
        <v>5905</v>
      </c>
      <c r="F96" s="146">
        <f>SUM(F99:F104)</f>
        <v>18552</v>
      </c>
      <c r="G96" s="93"/>
      <c r="H96" s="91"/>
      <c r="I96" s="34"/>
      <c r="J96" s="34"/>
      <c r="K96" s="34"/>
      <c r="L96" s="34"/>
    </row>
    <row r="97" spans="1:12" s="39" customFormat="1" hidden="1" x14ac:dyDescent="0.25">
      <c r="A97" s="20"/>
      <c r="B97" s="13"/>
      <c r="C97" s="127"/>
      <c r="D97" s="36"/>
      <c r="E97" s="127"/>
      <c r="F97" s="147"/>
      <c r="G97" s="93"/>
      <c r="H97" s="91"/>
      <c r="I97" s="34"/>
      <c r="J97" s="34"/>
      <c r="K97" s="34"/>
      <c r="L97" s="34"/>
    </row>
    <row r="98" spans="1:12" s="39" customFormat="1" hidden="1" x14ac:dyDescent="0.25">
      <c r="A98" s="20"/>
      <c r="B98" s="13" t="s">
        <v>57</v>
      </c>
      <c r="C98" s="127"/>
      <c r="D98" s="36"/>
      <c r="E98" s="127"/>
      <c r="F98" s="147"/>
      <c r="G98" s="93"/>
      <c r="H98" s="91"/>
      <c r="I98" s="34"/>
      <c r="J98" s="34"/>
      <c r="K98" s="34"/>
      <c r="L98" s="34"/>
    </row>
    <row r="99" spans="1:12" s="39" customFormat="1" hidden="1" x14ac:dyDescent="0.25">
      <c r="A99" s="20"/>
      <c r="B99" s="13" t="s">
        <v>58</v>
      </c>
      <c r="C99" s="125"/>
      <c r="D99" s="126"/>
      <c r="E99" s="125"/>
      <c r="F99" s="147">
        <f t="shared" ref="F99:F102" si="14">SUM(C99:D99)</f>
        <v>0</v>
      </c>
      <c r="G99" s="101"/>
      <c r="H99" s="91"/>
      <c r="I99" s="34"/>
      <c r="J99" s="34"/>
      <c r="K99" s="34"/>
      <c r="L99" s="34"/>
    </row>
    <row r="100" spans="1:12" s="39" customFormat="1" hidden="1" x14ac:dyDescent="0.25">
      <c r="A100" s="20"/>
      <c r="B100" s="13"/>
      <c r="C100" s="130"/>
      <c r="D100" s="131"/>
      <c r="E100" s="130"/>
      <c r="F100" s="147">
        <f t="shared" si="14"/>
        <v>0</v>
      </c>
      <c r="G100" s="101"/>
      <c r="H100" s="91"/>
      <c r="I100" s="34"/>
      <c r="J100" s="34"/>
      <c r="K100" s="34"/>
      <c r="L100" s="34"/>
    </row>
    <row r="101" spans="1:12" s="39" customFormat="1" hidden="1" x14ac:dyDescent="0.25">
      <c r="A101" s="20"/>
      <c r="B101" s="13" t="s">
        <v>59</v>
      </c>
      <c r="C101" s="130"/>
      <c r="D101" s="131"/>
      <c r="E101" s="130"/>
      <c r="F101" s="147">
        <f t="shared" si="14"/>
        <v>0</v>
      </c>
      <c r="G101" s="101"/>
      <c r="H101" s="91"/>
      <c r="I101" s="34"/>
      <c r="J101" s="34"/>
      <c r="K101" s="34"/>
      <c r="L101" s="34"/>
    </row>
    <row r="102" spans="1:12" s="39" customFormat="1" hidden="1" x14ac:dyDescent="0.25">
      <c r="A102" s="20"/>
      <c r="B102" s="13" t="s">
        <v>60</v>
      </c>
      <c r="C102" s="130"/>
      <c r="D102" s="131"/>
      <c r="E102" s="130"/>
      <c r="F102" s="147">
        <f t="shared" si="14"/>
        <v>0</v>
      </c>
      <c r="G102" s="101"/>
      <c r="H102" s="91"/>
      <c r="I102" s="34"/>
      <c r="J102" s="34"/>
      <c r="K102" s="34"/>
      <c r="L102" s="34"/>
    </row>
    <row r="103" spans="1:12" s="39" customFormat="1" x14ac:dyDescent="0.25">
      <c r="A103" s="20"/>
      <c r="B103" s="13" t="s">
        <v>61</v>
      </c>
      <c r="C103" s="130">
        <v>7145</v>
      </c>
      <c r="D103" s="131">
        <v>5502</v>
      </c>
      <c r="E103" s="130">
        <v>5905</v>
      </c>
      <c r="F103" s="147">
        <f>SUM(C103:E103)</f>
        <v>18552</v>
      </c>
      <c r="G103" s="101"/>
      <c r="H103" s="91"/>
      <c r="I103" s="34"/>
      <c r="J103" s="34"/>
      <c r="K103" s="34"/>
      <c r="L103" s="34"/>
    </row>
    <row r="104" spans="1:12" s="39" customFormat="1" hidden="1" x14ac:dyDescent="0.25">
      <c r="A104" s="20"/>
      <c r="B104" s="13" t="s">
        <v>62</v>
      </c>
      <c r="C104" s="130"/>
      <c r="D104" s="131"/>
      <c r="E104" s="130"/>
      <c r="F104" s="147">
        <f t="shared" ref="F104:F106" si="15">SUM(C104:E104)</f>
        <v>0</v>
      </c>
      <c r="G104" s="93"/>
      <c r="H104" s="91"/>
      <c r="I104" s="34"/>
      <c r="J104" s="34"/>
      <c r="K104" s="34"/>
      <c r="L104" s="34"/>
    </row>
    <row r="105" spans="1:12" s="39" customFormat="1" x14ac:dyDescent="0.25">
      <c r="A105" s="20"/>
      <c r="B105" s="18" t="s">
        <v>63</v>
      </c>
      <c r="C105" s="124">
        <f t="shared" ref="C105:E105" si="16">+C106</f>
        <v>0</v>
      </c>
      <c r="D105" s="171">
        <f t="shared" si="16"/>
        <v>0</v>
      </c>
      <c r="E105" s="124">
        <f t="shared" si="16"/>
        <v>0</v>
      </c>
      <c r="F105" s="147">
        <f t="shared" si="15"/>
        <v>0</v>
      </c>
      <c r="G105" s="101"/>
      <c r="H105" s="91"/>
      <c r="I105" s="34"/>
      <c r="J105" s="34"/>
      <c r="K105" s="34"/>
      <c r="L105" s="34"/>
    </row>
    <row r="106" spans="1:12" s="39" customFormat="1" x14ac:dyDescent="0.25">
      <c r="A106" s="20"/>
      <c r="B106" s="13" t="s">
        <v>64</v>
      </c>
      <c r="C106" s="130"/>
      <c r="D106" s="131"/>
      <c r="E106" s="130"/>
      <c r="F106" s="147">
        <f t="shared" si="15"/>
        <v>0</v>
      </c>
      <c r="G106" s="101"/>
      <c r="H106" s="91"/>
      <c r="I106" s="34"/>
      <c r="J106" s="34"/>
      <c r="K106" s="34"/>
      <c r="L106" s="34"/>
    </row>
    <row r="107" spans="1:12" s="39" customFormat="1" hidden="1" x14ac:dyDescent="0.25">
      <c r="A107" s="20"/>
      <c r="B107" s="18" t="s">
        <v>65</v>
      </c>
      <c r="C107" s="125"/>
      <c r="D107" s="126"/>
      <c r="E107" s="125"/>
      <c r="F107" s="147">
        <v>0</v>
      </c>
      <c r="G107" s="93"/>
      <c r="H107" s="91"/>
      <c r="I107" s="34"/>
      <c r="J107" s="34"/>
      <c r="K107" s="34"/>
      <c r="L107" s="34"/>
    </row>
    <row r="108" spans="1:12" s="39" customFormat="1" hidden="1" x14ac:dyDescent="0.25">
      <c r="A108" s="20"/>
      <c r="B108" s="18" t="s">
        <v>66</v>
      </c>
      <c r="C108" s="109"/>
      <c r="D108" s="95"/>
      <c r="E108" s="109"/>
      <c r="F108" s="147"/>
      <c r="G108" s="93"/>
      <c r="H108" s="91"/>
      <c r="I108" s="34"/>
      <c r="J108" s="34"/>
      <c r="K108" s="34"/>
      <c r="L108" s="34"/>
    </row>
    <row r="109" spans="1:12" s="39" customFormat="1" hidden="1" x14ac:dyDescent="0.25">
      <c r="A109" s="20"/>
      <c r="B109" s="13"/>
      <c r="C109" s="125"/>
      <c r="D109" s="126"/>
      <c r="E109" s="125"/>
      <c r="F109" s="147"/>
      <c r="G109" s="93"/>
      <c r="H109" s="91"/>
      <c r="I109" s="34"/>
      <c r="J109" s="34"/>
      <c r="K109" s="34"/>
      <c r="L109" s="34"/>
    </row>
    <row r="110" spans="1:12" s="39" customFormat="1" hidden="1" x14ac:dyDescent="0.25">
      <c r="A110" s="20"/>
      <c r="B110" s="13"/>
      <c r="C110" s="125"/>
      <c r="D110" s="126"/>
      <c r="E110" s="125"/>
      <c r="F110" s="147"/>
      <c r="G110" s="93"/>
      <c r="H110" s="91"/>
      <c r="I110" s="34"/>
      <c r="J110" s="34"/>
      <c r="K110" s="34"/>
      <c r="L110" s="34"/>
    </row>
    <row r="111" spans="1:12" s="39" customFormat="1" ht="15.75" x14ac:dyDescent="0.25">
      <c r="A111" s="35" t="s">
        <v>67</v>
      </c>
      <c r="B111" s="13"/>
      <c r="C111" s="124">
        <f>+C113</f>
        <v>87985.58</v>
      </c>
      <c r="D111" s="171">
        <f>+D113</f>
        <v>278614.57999999996</v>
      </c>
      <c r="E111" s="124">
        <f>+E113</f>
        <v>2109948.2000000002</v>
      </c>
      <c r="F111" s="146">
        <f>SUM(C111:E111)</f>
        <v>2476548.3600000003</v>
      </c>
      <c r="G111" s="93"/>
      <c r="H111" s="91"/>
      <c r="I111" s="34"/>
      <c r="J111" s="34"/>
      <c r="K111" s="34"/>
      <c r="L111" s="34"/>
    </row>
    <row r="112" spans="1:12" s="39" customFormat="1" hidden="1" x14ac:dyDescent="0.25">
      <c r="A112" s="20"/>
      <c r="B112" s="13"/>
      <c r="C112" s="125"/>
      <c r="D112" s="126"/>
      <c r="E112" s="125"/>
      <c r="F112" s="147"/>
      <c r="G112" s="93"/>
      <c r="H112" s="91"/>
      <c r="I112" s="34"/>
      <c r="J112" s="34"/>
      <c r="K112" s="34"/>
      <c r="L112" s="34"/>
    </row>
    <row r="113" spans="1:12" s="39" customFormat="1" ht="15.75" x14ac:dyDescent="0.25">
      <c r="A113" s="35"/>
      <c r="B113" s="18" t="s">
        <v>68</v>
      </c>
      <c r="C113" s="124">
        <f t="shared" ref="C113:F113" si="17">+C120</f>
        <v>87985.58</v>
      </c>
      <c r="D113" s="171">
        <f t="shared" si="17"/>
        <v>278614.57999999996</v>
      </c>
      <c r="E113" s="124">
        <f t="shared" si="17"/>
        <v>2109948.2000000002</v>
      </c>
      <c r="F113" s="146">
        <f t="shared" si="17"/>
        <v>2476548.36</v>
      </c>
      <c r="G113" s="93"/>
      <c r="H113" s="91"/>
      <c r="I113" s="34"/>
      <c r="J113" s="34"/>
      <c r="K113" s="34"/>
      <c r="L113" s="34"/>
    </row>
    <row r="114" spans="1:12" s="39" customFormat="1" ht="15.75" hidden="1" x14ac:dyDescent="0.25">
      <c r="A114" s="35"/>
      <c r="B114" s="18"/>
      <c r="C114" s="125"/>
      <c r="D114" s="126"/>
      <c r="E114" s="125"/>
      <c r="F114" s="146"/>
      <c r="G114" s="93"/>
      <c r="H114" s="91"/>
      <c r="I114" s="34"/>
      <c r="J114" s="34"/>
      <c r="K114" s="34"/>
      <c r="L114" s="34"/>
    </row>
    <row r="115" spans="1:12" s="39" customFormat="1" ht="15.75" hidden="1" x14ac:dyDescent="0.25">
      <c r="A115" s="35"/>
      <c r="B115" s="13" t="s">
        <v>69</v>
      </c>
      <c r="C115" s="109"/>
      <c r="D115" s="95"/>
      <c r="E115" s="109"/>
      <c r="F115" s="146"/>
      <c r="G115" s="93"/>
      <c r="H115" s="91"/>
      <c r="I115" s="34"/>
      <c r="J115" s="34"/>
      <c r="K115" s="34"/>
      <c r="L115" s="34"/>
    </row>
    <row r="116" spans="1:12" s="39" customFormat="1" ht="15.75" hidden="1" x14ac:dyDescent="0.25">
      <c r="A116" s="35"/>
      <c r="B116" s="13"/>
      <c r="C116" s="109"/>
      <c r="D116" s="95"/>
      <c r="E116" s="109"/>
      <c r="F116" s="146"/>
      <c r="G116" s="93"/>
      <c r="H116" s="91"/>
      <c r="I116" s="34"/>
      <c r="J116" s="34"/>
      <c r="K116" s="34"/>
      <c r="L116" s="34"/>
    </row>
    <row r="117" spans="1:12" s="39" customFormat="1" ht="15.75" hidden="1" x14ac:dyDescent="0.25">
      <c r="A117" s="35"/>
      <c r="B117" s="13" t="s">
        <v>70</v>
      </c>
      <c r="C117" s="125"/>
      <c r="D117" s="126"/>
      <c r="E117" s="125"/>
      <c r="F117" s="146"/>
      <c r="G117" s="93"/>
      <c r="H117" s="91"/>
      <c r="I117" s="34"/>
      <c r="J117" s="34"/>
      <c r="K117" s="34"/>
      <c r="L117" s="34"/>
    </row>
    <row r="118" spans="1:12" s="39" customFormat="1" ht="15.75" hidden="1" x14ac:dyDescent="0.25">
      <c r="A118" s="35"/>
      <c r="B118" s="13"/>
      <c r="C118" s="125"/>
      <c r="D118" s="126"/>
      <c r="E118" s="125"/>
      <c r="F118" s="146"/>
      <c r="G118" s="93"/>
      <c r="H118" s="91"/>
      <c r="I118" s="34"/>
      <c r="J118" s="34"/>
      <c r="K118" s="34"/>
      <c r="L118" s="34"/>
    </row>
    <row r="119" spans="1:12" s="39" customFormat="1" ht="15.75" hidden="1" x14ac:dyDescent="0.25">
      <c r="A119" s="35"/>
      <c r="B119" s="13" t="s">
        <v>71</v>
      </c>
      <c r="C119" s="125"/>
      <c r="D119" s="126"/>
      <c r="E119" s="125"/>
      <c r="F119" s="146"/>
      <c r="G119" s="93"/>
      <c r="H119" s="91"/>
      <c r="I119" s="34"/>
      <c r="J119" s="34"/>
      <c r="K119" s="34"/>
      <c r="L119" s="34"/>
    </row>
    <row r="120" spans="1:12" s="39" customFormat="1" ht="15.75" x14ac:dyDescent="0.25">
      <c r="A120" s="35"/>
      <c r="B120" s="13" t="s">
        <v>72</v>
      </c>
      <c r="C120" s="128">
        <f t="shared" ref="C120:E120" si="18">SUM(C121:C139)</f>
        <v>87985.58</v>
      </c>
      <c r="D120" s="172">
        <f t="shared" si="18"/>
        <v>278614.57999999996</v>
      </c>
      <c r="E120" s="128">
        <f t="shared" si="18"/>
        <v>2109948.2000000002</v>
      </c>
      <c r="F120" s="150">
        <f>SUM(F121:F139)</f>
        <v>2476548.36</v>
      </c>
      <c r="G120" s="93"/>
      <c r="H120" s="91"/>
      <c r="I120" s="34"/>
      <c r="J120" s="34"/>
      <c r="K120" s="34"/>
      <c r="L120" s="34"/>
    </row>
    <row r="121" spans="1:12" s="39" customFormat="1" ht="15.75" x14ac:dyDescent="0.25">
      <c r="A121" s="35"/>
      <c r="B121" s="13" t="s">
        <v>73</v>
      </c>
      <c r="C121" s="125">
        <v>0</v>
      </c>
      <c r="D121" s="126">
        <v>3363</v>
      </c>
      <c r="E121" s="125">
        <v>0</v>
      </c>
      <c r="F121" s="147">
        <f>SUM(C121:E121)</f>
        <v>3363</v>
      </c>
      <c r="G121" s="101"/>
      <c r="H121" s="91"/>
      <c r="I121" s="34"/>
      <c r="J121" s="34"/>
      <c r="K121" s="34"/>
      <c r="L121" s="34"/>
    </row>
    <row r="122" spans="1:12" s="39" customFormat="1" ht="15.75" x14ac:dyDescent="0.25">
      <c r="A122" s="35"/>
      <c r="B122" s="13" t="s">
        <v>74</v>
      </c>
      <c r="C122" s="130">
        <v>0</v>
      </c>
      <c r="D122" s="131">
        <v>5650</v>
      </c>
      <c r="E122" s="130">
        <v>4200</v>
      </c>
      <c r="F122" s="147">
        <f t="shared" ref="F122:F130" si="19">SUM(C122:E122)</f>
        <v>9850</v>
      </c>
      <c r="G122" s="101"/>
      <c r="H122" s="91"/>
      <c r="I122" s="34"/>
      <c r="J122" s="34"/>
      <c r="K122" s="34"/>
      <c r="L122" s="34"/>
    </row>
    <row r="123" spans="1:12" s="39" customFormat="1" ht="15.75" x14ac:dyDescent="0.25">
      <c r="A123" s="35"/>
      <c r="B123" s="13" t="s">
        <v>75</v>
      </c>
      <c r="C123" s="130">
        <v>0</v>
      </c>
      <c r="D123" s="131">
        <v>0</v>
      </c>
      <c r="E123" s="130">
        <v>0</v>
      </c>
      <c r="F123" s="147">
        <f t="shared" si="19"/>
        <v>0</v>
      </c>
      <c r="G123" s="101"/>
      <c r="H123" s="91"/>
      <c r="I123" s="34"/>
      <c r="J123" s="34"/>
      <c r="K123" s="34"/>
      <c r="L123" s="34"/>
    </row>
    <row r="124" spans="1:12" s="39" customFormat="1" ht="15.75" hidden="1" x14ac:dyDescent="0.25">
      <c r="A124" s="35"/>
      <c r="B124" s="55" t="s">
        <v>76</v>
      </c>
      <c r="C124" s="130"/>
      <c r="D124" s="131"/>
      <c r="E124" s="130"/>
      <c r="F124" s="147">
        <f t="shared" si="19"/>
        <v>0</v>
      </c>
      <c r="G124" s="101"/>
      <c r="H124" s="91"/>
      <c r="I124" s="34"/>
      <c r="J124" s="34"/>
      <c r="K124" s="34"/>
      <c r="L124" s="34"/>
    </row>
    <row r="125" spans="1:12" s="39" customFormat="1" ht="15.75" x14ac:dyDescent="0.25">
      <c r="A125" s="35"/>
      <c r="B125" s="55" t="s">
        <v>77</v>
      </c>
      <c r="C125" s="130"/>
      <c r="D125" s="131"/>
      <c r="E125" s="130"/>
      <c r="F125" s="147">
        <f t="shared" si="19"/>
        <v>0</v>
      </c>
      <c r="G125" s="101"/>
      <c r="H125" s="91"/>
      <c r="I125" s="34"/>
      <c r="J125" s="34"/>
      <c r="K125" s="34"/>
      <c r="L125" s="34"/>
    </row>
    <row r="126" spans="1:12" s="39" customFormat="1" ht="15.75" x14ac:dyDescent="0.25">
      <c r="A126" s="35"/>
      <c r="B126" s="13" t="s">
        <v>78</v>
      </c>
      <c r="C126" s="130">
        <v>49170.58</v>
      </c>
      <c r="D126" s="131">
        <v>233627.58</v>
      </c>
      <c r="E126" s="130">
        <v>2063485.2</v>
      </c>
      <c r="F126" s="147">
        <f t="shared" si="19"/>
        <v>2346283.36</v>
      </c>
      <c r="G126" s="101"/>
      <c r="H126" s="91"/>
      <c r="I126" s="34"/>
      <c r="J126" s="34"/>
      <c r="K126" s="34"/>
      <c r="L126" s="34"/>
    </row>
    <row r="127" spans="1:12" s="39" customFormat="1" ht="15.75" x14ac:dyDescent="0.25">
      <c r="A127" s="35"/>
      <c r="B127" s="55" t="s">
        <v>130</v>
      </c>
      <c r="C127" s="130">
        <v>9060</v>
      </c>
      <c r="D127" s="131">
        <v>0</v>
      </c>
      <c r="E127" s="130">
        <v>8380</v>
      </c>
      <c r="F127" s="147">
        <f t="shared" si="19"/>
        <v>17440</v>
      </c>
      <c r="G127" s="101"/>
      <c r="H127" s="91"/>
      <c r="I127" s="34"/>
      <c r="J127" s="34"/>
      <c r="K127" s="34"/>
      <c r="L127" s="34"/>
    </row>
    <row r="128" spans="1:12" s="39" customFormat="1" ht="15.75" x14ac:dyDescent="0.25">
      <c r="A128" s="35"/>
      <c r="B128" s="55" t="s">
        <v>80</v>
      </c>
      <c r="C128" s="130">
        <v>12720</v>
      </c>
      <c r="D128" s="131">
        <v>12084</v>
      </c>
      <c r="E128" s="130">
        <v>11448</v>
      </c>
      <c r="F128" s="147">
        <f t="shared" si="19"/>
        <v>36252</v>
      </c>
      <c r="G128" s="101"/>
      <c r="H128" s="91"/>
      <c r="I128" s="34"/>
      <c r="J128" s="34"/>
      <c r="K128" s="34"/>
      <c r="L128" s="34"/>
    </row>
    <row r="129" spans="1:12" s="39" customFormat="1" ht="15.75" x14ac:dyDescent="0.25">
      <c r="A129" s="35"/>
      <c r="B129" s="55" t="s">
        <v>81</v>
      </c>
      <c r="C129" s="130"/>
      <c r="D129" s="131"/>
      <c r="E129" s="130"/>
      <c r="F129" s="147">
        <f t="shared" si="19"/>
        <v>0</v>
      </c>
      <c r="G129" s="101"/>
      <c r="H129" s="91"/>
      <c r="I129" s="34"/>
      <c r="J129" s="34"/>
      <c r="K129" s="34"/>
      <c r="L129" s="34"/>
    </row>
    <row r="130" spans="1:12" s="39" customFormat="1" ht="15.75" x14ac:dyDescent="0.25">
      <c r="A130" s="35"/>
      <c r="B130" s="13" t="s">
        <v>131</v>
      </c>
      <c r="C130" s="130">
        <v>17035</v>
      </c>
      <c r="D130" s="131">
        <v>23890</v>
      </c>
      <c r="E130" s="130">
        <v>22435</v>
      </c>
      <c r="F130" s="147">
        <f t="shared" si="19"/>
        <v>63360</v>
      </c>
      <c r="G130" s="101"/>
      <c r="H130" s="91"/>
      <c r="I130" s="34"/>
      <c r="J130" s="34"/>
      <c r="K130" s="34"/>
      <c r="L130" s="34"/>
    </row>
    <row r="131" spans="1:12" s="39" customFormat="1" ht="15.75" hidden="1" x14ac:dyDescent="0.25">
      <c r="A131" s="35"/>
      <c r="B131" s="13" t="s">
        <v>83</v>
      </c>
      <c r="C131" s="125"/>
      <c r="D131" s="126"/>
      <c r="E131" s="125"/>
      <c r="F131" s="147">
        <f t="shared" ref="F131:F139" si="20">SUM(C131:D131)</f>
        <v>0</v>
      </c>
      <c r="G131" s="101"/>
      <c r="H131" s="91"/>
      <c r="I131" s="34"/>
      <c r="J131" s="34"/>
      <c r="K131" s="34"/>
      <c r="L131" s="34"/>
    </row>
    <row r="132" spans="1:12" s="39" customFormat="1" ht="15.75" hidden="1" x14ac:dyDescent="0.25">
      <c r="A132" s="35"/>
      <c r="B132" s="55" t="s">
        <v>84</v>
      </c>
      <c r="C132" s="125"/>
      <c r="D132" s="126"/>
      <c r="E132" s="125"/>
      <c r="F132" s="147">
        <f t="shared" si="20"/>
        <v>0</v>
      </c>
      <c r="G132" s="101"/>
      <c r="H132" s="91"/>
      <c r="I132" s="34"/>
      <c r="J132" s="34"/>
      <c r="K132" s="34"/>
      <c r="L132" s="34"/>
    </row>
    <row r="133" spans="1:12" s="39" customFormat="1" ht="15.75" hidden="1" x14ac:dyDescent="0.25">
      <c r="A133" s="35"/>
      <c r="B133" s="25" t="s">
        <v>132</v>
      </c>
      <c r="C133" s="99"/>
      <c r="D133" s="100"/>
      <c r="E133" s="99"/>
      <c r="F133" s="147">
        <f t="shared" si="20"/>
        <v>0</v>
      </c>
      <c r="G133" s="101"/>
      <c r="H133" s="91"/>
      <c r="I133" s="34"/>
      <c r="J133" s="34"/>
      <c r="K133" s="34"/>
      <c r="L133" s="34"/>
    </row>
    <row r="134" spans="1:12" s="39" customFormat="1" ht="15.75" hidden="1" x14ac:dyDescent="0.25">
      <c r="A134" s="35"/>
      <c r="B134" s="55" t="s">
        <v>133</v>
      </c>
      <c r="C134" s="125"/>
      <c r="D134" s="126"/>
      <c r="E134" s="125"/>
      <c r="F134" s="147">
        <f t="shared" si="20"/>
        <v>0</v>
      </c>
      <c r="G134" s="101"/>
      <c r="H134" s="91"/>
      <c r="I134" s="34"/>
      <c r="J134" s="34"/>
      <c r="K134" s="34"/>
      <c r="L134" s="34"/>
    </row>
    <row r="135" spans="1:12" s="39" customFormat="1" ht="15.75" hidden="1" x14ac:dyDescent="0.25">
      <c r="A135" s="35"/>
      <c r="B135" s="55" t="s">
        <v>134</v>
      </c>
      <c r="C135" s="125"/>
      <c r="D135" s="126"/>
      <c r="E135" s="125"/>
      <c r="F135" s="147">
        <f t="shared" si="20"/>
        <v>0</v>
      </c>
      <c r="G135" s="101"/>
      <c r="H135" s="91"/>
      <c r="I135" s="34"/>
      <c r="J135" s="34"/>
      <c r="K135" s="34"/>
      <c r="L135" s="34"/>
    </row>
    <row r="136" spans="1:12" s="39" customFormat="1" ht="15.75" hidden="1" x14ac:dyDescent="0.25">
      <c r="A136" s="35"/>
      <c r="B136" s="55" t="s">
        <v>135</v>
      </c>
      <c r="C136" s="125"/>
      <c r="D136" s="126"/>
      <c r="E136" s="125"/>
      <c r="F136" s="147">
        <f t="shared" si="20"/>
        <v>0</v>
      </c>
      <c r="G136" s="101"/>
      <c r="H136" s="91"/>
      <c r="I136" s="34"/>
      <c r="J136" s="34"/>
      <c r="K136" s="34"/>
      <c r="L136" s="34"/>
    </row>
    <row r="137" spans="1:12" s="39" customFormat="1" ht="15.75" hidden="1" x14ac:dyDescent="0.25">
      <c r="A137" s="35"/>
      <c r="B137" s="55" t="s">
        <v>136</v>
      </c>
      <c r="C137" s="125"/>
      <c r="D137" s="126"/>
      <c r="E137" s="125"/>
      <c r="F137" s="147">
        <f t="shared" si="20"/>
        <v>0</v>
      </c>
      <c r="G137" s="101"/>
      <c r="H137" s="91"/>
      <c r="I137" s="34"/>
      <c r="J137" s="34"/>
      <c r="K137" s="34"/>
      <c r="L137" s="34"/>
    </row>
    <row r="138" spans="1:12" s="39" customFormat="1" ht="15.75" hidden="1" x14ac:dyDescent="0.25">
      <c r="A138" s="35"/>
      <c r="B138" s="13" t="s">
        <v>137</v>
      </c>
      <c r="C138" s="125"/>
      <c r="D138" s="126"/>
      <c r="E138" s="125"/>
      <c r="F138" s="147">
        <f t="shared" si="20"/>
        <v>0</v>
      </c>
      <c r="G138" s="101"/>
      <c r="H138" s="91"/>
      <c r="I138" s="34"/>
      <c r="J138" s="34"/>
      <c r="K138" s="34"/>
      <c r="L138" s="34"/>
    </row>
    <row r="139" spans="1:12" s="39" customFormat="1" ht="15.75" hidden="1" x14ac:dyDescent="0.25">
      <c r="A139" s="35"/>
      <c r="B139" s="55" t="s">
        <v>85</v>
      </c>
      <c r="C139" s="125"/>
      <c r="D139" s="126"/>
      <c r="E139" s="125"/>
      <c r="F139" s="147">
        <f t="shared" si="20"/>
        <v>0</v>
      </c>
      <c r="G139" s="101"/>
      <c r="H139" s="91"/>
      <c r="I139" s="34"/>
      <c r="J139" s="34"/>
      <c r="K139" s="34"/>
      <c r="L139" s="34"/>
    </row>
    <row r="140" spans="1:12" s="39" customFormat="1" hidden="1" x14ac:dyDescent="0.25">
      <c r="A140" s="20"/>
      <c r="B140" s="18"/>
      <c r="C140" s="109"/>
      <c r="D140" s="95"/>
      <c r="E140" s="109"/>
      <c r="F140" s="147"/>
      <c r="G140" s="93"/>
      <c r="H140" s="91"/>
      <c r="I140" s="34"/>
      <c r="J140" s="34"/>
      <c r="K140" s="34"/>
      <c r="L140" s="34"/>
    </row>
    <row r="141" spans="1:12" s="39" customFormat="1" ht="15.75" x14ac:dyDescent="0.25">
      <c r="A141" s="35" t="s">
        <v>86</v>
      </c>
      <c r="B141" s="18"/>
      <c r="C141" s="124">
        <f t="shared" ref="C141:F141" si="21">+C143</f>
        <v>350160.5</v>
      </c>
      <c r="D141" s="171">
        <f t="shared" si="21"/>
        <v>399006.01999999996</v>
      </c>
      <c r="E141" s="124">
        <f t="shared" si="21"/>
        <v>43778006.949999996</v>
      </c>
      <c r="F141" s="146">
        <f t="shared" si="21"/>
        <v>44527173.469999999</v>
      </c>
      <c r="G141" s="93"/>
      <c r="H141" s="91"/>
      <c r="I141" s="34"/>
      <c r="J141" s="34"/>
      <c r="K141" s="34"/>
      <c r="L141" s="34"/>
    </row>
    <row r="142" spans="1:12" s="39" customFormat="1" hidden="1" x14ac:dyDescent="0.25">
      <c r="A142" s="20"/>
      <c r="B142" s="18"/>
      <c r="C142" s="125"/>
      <c r="D142" s="126"/>
      <c r="E142" s="125"/>
      <c r="F142" s="147"/>
      <c r="G142" s="93"/>
      <c r="H142" s="91"/>
      <c r="I142" s="34"/>
      <c r="J142" s="34"/>
      <c r="K142" s="34"/>
      <c r="L142" s="34"/>
    </row>
    <row r="143" spans="1:12" s="39" customFormat="1" x14ac:dyDescent="0.25">
      <c r="A143" s="32"/>
      <c r="B143" s="18" t="s">
        <v>87</v>
      </c>
      <c r="C143" s="92">
        <f>SUM(C145:C160)</f>
        <v>350160.5</v>
      </c>
      <c r="D143" s="171">
        <f>SUM(D145:D160)</f>
        <v>399006.01999999996</v>
      </c>
      <c r="E143" s="124">
        <f>SUM(E145:E160)</f>
        <v>43778006.949999996</v>
      </c>
      <c r="F143" s="146">
        <f>SUM(C143:E143)</f>
        <v>44527173.469999999</v>
      </c>
      <c r="G143" s="132"/>
      <c r="H143" s="91"/>
      <c r="I143" s="34"/>
      <c r="J143" s="34"/>
      <c r="K143" s="34"/>
      <c r="L143" s="34"/>
    </row>
    <row r="144" spans="1:12" s="39" customFormat="1" x14ac:dyDescent="0.25">
      <c r="A144" s="20"/>
      <c r="B144" s="13" t="s">
        <v>88</v>
      </c>
      <c r="C144" s="130"/>
      <c r="D144" s="131"/>
      <c r="E144" s="130"/>
      <c r="F144" s="148">
        <f>SUM(C144:E144)</f>
        <v>0</v>
      </c>
      <c r="G144" s="93"/>
      <c r="H144" s="91"/>
      <c r="I144" s="34"/>
      <c r="J144" s="34"/>
      <c r="K144" s="34"/>
      <c r="L144" s="34"/>
    </row>
    <row r="145" spans="1:12" s="39" customFormat="1" x14ac:dyDescent="0.25">
      <c r="A145" s="20"/>
      <c r="B145" s="13" t="s">
        <v>89</v>
      </c>
      <c r="C145" s="130">
        <v>8245.5</v>
      </c>
      <c r="D145" s="131">
        <v>620</v>
      </c>
      <c r="E145" s="130">
        <v>7363.09</v>
      </c>
      <c r="F145" s="148">
        <f t="shared" ref="F145:F160" si="22">SUM(C145:E145)</f>
        <v>16228.59</v>
      </c>
      <c r="G145" s="93"/>
      <c r="H145" s="91"/>
      <c r="I145" s="34"/>
      <c r="J145" s="34"/>
      <c r="K145" s="34"/>
      <c r="L145" s="34"/>
    </row>
    <row r="146" spans="1:12" s="39" customFormat="1" x14ac:dyDescent="0.25">
      <c r="A146" s="20"/>
      <c r="B146" s="13" t="s">
        <v>90</v>
      </c>
      <c r="C146" s="130">
        <v>3651.78</v>
      </c>
      <c r="D146" s="131">
        <v>61068</v>
      </c>
      <c r="E146" s="130">
        <v>398629.44</v>
      </c>
      <c r="F146" s="148">
        <f t="shared" si="22"/>
        <v>463349.22</v>
      </c>
      <c r="G146" s="93"/>
      <c r="H146" s="91"/>
      <c r="I146" s="34"/>
      <c r="J146" s="34"/>
      <c r="K146" s="34"/>
      <c r="L146" s="34"/>
    </row>
    <row r="147" spans="1:12" s="39" customFormat="1" x14ac:dyDescent="0.25">
      <c r="A147" s="20"/>
      <c r="B147" s="13" t="s">
        <v>91</v>
      </c>
      <c r="C147" s="130">
        <v>83614.5</v>
      </c>
      <c r="D147" s="131">
        <v>13832</v>
      </c>
      <c r="E147" s="130">
        <v>0</v>
      </c>
      <c r="F147" s="148">
        <f t="shared" si="22"/>
        <v>97446.5</v>
      </c>
      <c r="G147" s="93"/>
      <c r="H147" s="91"/>
      <c r="I147" s="34"/>
      <c r="J147" s="34"/>
      <c r="K147" s="34"/>
      <c r="L147" s="34"/>
    </row>
    <row r="148" spans="1:12" s="39" customFormat="1" x14ac:dyDescent="0.25">
      <c r="A148" s="20"/>
      <c r="B148" s="13" t="s">
        <v>92</v>
      </c>
      <c r="C148" s="130">
        <v>0</v>
      </c>
      <c r="D148" s="131">
        <v>0</v>
      </c>
      <c r="E148" s="130">
        <v>0</v>
      </c>
      <c r="F148" s="148">
        <f t="shared" si="22"/>
        <v>0</v>
      </c>
      <c r="G148" s="93"/>
      <c r="H148" s="91"/>
      <c r="I148" s="34"/>
      <c r="J148" s="34"/>
      <c r="K148" s="34"/>
      <c r="L148" s="34"/>
    </row>
    <row r="149" spans="1:12" s="39" customFormat="1" x14ac:dyDescent="0.25">
      <c r="A149" s="20"/>
      <c r="B149" s="13" t="s">
        <v>93</v>
      </c>
      <c r="C149" s="130">
        <v>146</v>
      </c>
      <c r="D149" s="131">
        <v>1794</v>
      </c>
      <c r="E149" s="130">
        <v>1571</v>
      </c>
      <c r="F149" s="148">
        <f t="shared" si="22"/>
        <v>3511</v>
      </c>
      <c r="G149" s="93"/>
      <c r="H149" s="91"/>
      <c r="I149" s="34"/>
      <c r="J149" s="34"/>
      <c r="K149" s="34"/>
      <c r="L149" s="34"/>
    </row>
    <row r="150" spans="1:12" s="39" customFormat="1" x14ac:dyDescent="0.25">
      <c r="A150" s="20"/>
      <c r="B150" s="13" t="s">
        <v>94</v>
      </c>
      <c r="C150" s="130">
        <v>79791</v>
      </c>
      <c r="D150" s="131">
        <v>74945.48</v>
      </c>
      <c r="E150" s="130">
        <v>58076</v>
      </c>
      <c r="F150" s="148">
        <f t="shared" si="22"/>
        <v>212812.47999999998</v>
      </c>
      <c r="G150" s="93"/>
      <c r="H150" s="91"/>
      <c r="I150" s="34"/>
      <c r="J150" s="34"/>
      <c r="K150" s="34"/>
      <c r="L150" s="34"/>
    </row>
    <row r="151" spans="1:12" s="39" customFormat="1" x14ac:dyDescent="0.25">
      <c r="A151" s="20"/>
      <c r="B151" s="13" t="s">
        <v>95</v>
      </c>
      <c r="C151" s="130">
        <v>502</v>
      </c>
      <c r="D151" s="131">
        <v>0</v>
      </c>
      <c r="E151" s="130">
        <v>2204</v>
      </c>
      <c r="F151" s="148">
        <f t="shared" si="22"/>
        <v>2706</v>
      </c>
      <c r="G151" s="93"/>
      <c r="H151" s="91"/>
      <c r="I151" s="34"/>
      <c r="J151" s="34"/>
      <c r="K151" s="34"/>
      <c r="L151" s="34"/>
    </row>
    <row r="152" spans="1:12" s="39" customFormat="1" x14ac:dyDescent="0.25">
      <c r="A152" s="20"/>
      <c r="B152" s="13" t="s">
        <v>96</v>
      </c>
      <c r="C152" s="130"/>
      <c r="D152" s="131"/>
      <c r="E152" s="130">
        <v>0</v>
      </c>
      <c r="F152" s="148">
        <f t="shared" si="22"/>
        <v>0</v>
      </c>
      <c r="G152" s="93"/>
      <c r="H152" s="91"/>
      <c r="I152" s="34"/>
      <c r="J152" s="34"/>
      <c r="K152" s="34"/>
      <c r="L152" s="34"/>
    </row>
    <row r="153" spans="1:12" s="39" customFormat="1" hidden="1" x14ac:dyDescent="0.25">
      <c r="A153" s="20"/>
      <c r="B153" s="13" t="s">
        <v>97</v>
      </c>
      <c r="C153" s="130"/>
      <c r="D153" s="131"/>
      <c r="E153" s="130"/>
      <c r="F153" s="148">
        <f t="shared" si="22"/>
        <v>0</v>
      </c>
      <c r="G153" s="93"/>
      <c r="H153" s="91"/>
      <c r="I153" s="34"/>
      <c r="J153" s="34"/>
      <c r="K153" s="34"/>
      <c r="L153" s="34"/>
    </row>
    <row r="154" spans="1:12" s="39" customFormat="1" hidden="1" x14ac:dyDescent="0.25">
      <c r="A154" s="20"/>
      <c r="B154" s="13" t="s">
        <v>98</v>
      </c>
      <c r="C154" s="130"/>
      <c r="D154" s="131"/>
      <c r="E154" s="130"/>
      <c r="F154" s="148">
        <f t="shared" si="22"/>
        <v>0</v>
      </c>
      <c r="G154" s="93"/>
      <c r="H154" s="91"/>
      <c r="I154" s="34"/>
      <c r="J154" s="34"/>
      <c r="K154" s="34"/>
      <c r="L154" s="34"/>
    </row>
    <row r="155" spans="1:12" s="39" customFormat="1" hidden="1" x14ac:dyDescent="0.25">
      <c r="A155" s="20"/>
      <c r="B155" s="13" t="s">
        <v>99</v>
      </c>
      <c r="C155" s="130"/>
      <c r="D155" s="131"/>
      <c r="E155" s="130"/>
      <c r="F155" s="148">
        <f t="shared" si="22"/>
        <v>0</v>
      </c>
      <c r="G155" s="93"/>
      <c r="H155" s="91"/>
      <c r="I155" s="34"/>
      <c r="J155" s="34"/>
      <c r="K155" s="34"/>
      <c r="L155" s="34"/>
    </row>
    <row r="156" spans="1:12" s="39" customFormat="1" hidden="1" x14ac:dyDescent="0.25">
      <c r="A156" s="20"/>
      <c r="B156" s="13" t="s">
        <v>100</v>
      </c>
      <c r="C156" s="130"/>
      <c r="D156" s="131"/>
      <c r="E156" s="130"/>
      <c r="F156" s="148">
        <f t="shared" si="22"/>
        <v>0</v>
      </c>
      <c r="G156" s="93"/>
      <c r="H156" s="91"/>
      <c r="I156" s="34"/>
      <c r="J156" s="34"/>
      <c r="K156" s="34"/>
      <c r="L156" s="34"/>
    </row>
    <row r="157" spans="1:12" s="39" customFormat="1" hidden="1" x14ac:dyDescent="0.25">
      <c r="A157" s="20" t="s">
        <v>25</v>
      </c>
      <c r="B157" s="13" t="s">
        <v>101</v>
      </c>
      <c r="C157" s="130"/>
      <c r="D157" s="131"/>
      <c r="E157" s="130"/>
      <c r="F157" s="148">
        <f t="shared" si="22"/>
        <v>0</v>
      </c>
      <c r="G157" s="93"/>
      <c r="H157" s="91"/>
      <c r="I157" s="34"/>
      <c r="J157" s="34"/>
      <c r="K157" s="34"/>
      <c r="L157" s="34"/>
    </row>
    <row r="158" spans="1:12" s="39" customFormat="1" hidden="1" x14ac:dyDescent="0.25">
      <c r="A158" s="20"/>
      <c r="B158" s="13" t="s">
        <v>102</v>
      </c>
      <c r="C158" s="130"/>
      <c r="D158" s="131"/>
      <c r="E158" s="130"/>
      <c r="F158" s="148">
        <f t="shared" si="22"/>
        <v>0</v>
      </c>
      <c r="G158" s="93"/>
      <c r="H158" s="91"/>
      <c r="I158" s="34"/>
      <c r="J158" s="34"/>
      <c r="K158" s="34"/>
      <c r="L158" s="34"/>
    </row>
    <row r="159" spans="1:12" s="39" customFormat="1" hidden="1" x14ac:dyDescent="0.25">
      <c r="A159" s="20"/>
      <c r="B159" s="13" t="s">
        <v>103</v>
      </c>
      <c r="C159" s="130"/>
      <c r="D159" s="131"/>
      <c r="E159" s="130"/>
      <c r="F159" s="148">
        <f t="shared" si="22"/>
        <v>0</v>
      </c>
      <c r="G159" s="93"/>
      <c r="H159" s="91"/>
      <c r="I159" s="34"/>
      <c r="J159" s="34"/>
      <c r="K159" s="34"/>
      <c r="L159" s="34"/>
    </row>
    <row r="160" spans="1:12" s="39" customFormat="1" x14ac:dyDescent="0.25">
      <c r="A160" s="20"/>
      <c r="B160" s="13" t="s">
        <v>104</v>
      </c>
      <c r="C160" s="130">
        <f>144446.79+29762.93</f>
        <v>174209.72</v>
      </c>
      <c r="D160" s="131">
        <f>158790.49+87956.05</f>
        <v>246746.53999999998</v>
      </c>
      <c r="E160" s="130">
        <v>43310163.419999994</v>
      </c>
      <c r="F160" s="148">
        <f t="shared" si="22"/>
        <v>43731119.679999992</v>
      </c>
      <c r="G160" s="93"/>
      <c r="H160" s="91"/>
      <c r="I160" s="34"/>
      <c r="J160" s="34"/>
      <c r="K160" s="34"/>
      <c r="L160" s="34"/>
    </row>
    <row r="161" spans="1:12" s="39" customFormat="1" hidden="1" x14ac:dyDescent="0.25">
      <c r="A161" s="20"/>
      <c r="B161" s="13"/>
      <c r="C161" s="125"/>
      <c r="D161" s="126"/>
      <c r="E161" s="125"/>
      <c r="F161" s="147"/>
      <c r="G161" s="93"/>
      <c r="H161" s="91"/>
      <c r="I161" s="34"/>
      <c r="J161" s="34"/>
      <c r="K161" s="34"/>
      <c r="L161" s="34"/>
    </row>
    <row r="162" spans="1:12" s="39" customFormat="1" hidden="1" x14ac:dyDescent="0.25">
      <c r="A162" s="20"/>
      <c r="B162" s="18" t="s">
        <v>107</v>
      </c>
      <c r="C162" s="125"/>
      <c r="D162" s="126"/>
      <c r="E162" s="125"/>
      <c r="F162" s="146">
        <v>0</v>
      </c>
      <c r="G162" s="93"/>
      <c r="H162" s="91"/>
      <c r="I162" s="34"/>
      <c r="J162" s="34"/>
      <c r="K162" s="34"/>
      <c r="L162" s="34"/>
    </row>
    <row r="163" spans="1:12" s="39" customFormat="1" hidden="1" x14ac:dyDescent="0.25">
      <c r="A163" s="20"/>
      <c r="B163" s="13"/>
      <c r="C163" s="125"/>
      <c r="D163" s="126"/>
      <c r="E163" s="125"/>
      <c r="F163" s="147"/>
      <c r="G163" s="93"/>
      <c r="H163" s="91"/>
      <c r="I163" s="34"/>
      <c r="J163" s="34"/>
      <c r="K163" s="34"/>
      <c r="L163" s="34"/>
    </row>
    <row r="164" spans="1:12" s="39" customFormat="1" hidden="1" x14ac:dyDescent="0.25">
      <c r="A164" s="20"/>
      <c r="B164" s="18" t="s">
        <v>108</v>
      </c>
      <c r="C164" s="125"/>
      <c r="D164" s="126"/>
      <c r="E164" s="125"/>
      <c r="F164" s="146">
        <v>0</v>
      </c>
      <c r="G164" s="93"/>
      <c r="H164" s="91"/>
      <c r="I164" s="34"/>
      <c r="J164" s="34"/>
      <c r="K164" s="34"/>
      <c r="L164" s="34"/>
    </row>
    <row r="165" spans="1:12" s="39" customFormat="1" hidden="1" x14ac:dyDescent="0.25">
      <c r="A165" s="32"/>
      <c r="B165" s="18" t="s">
        <v>66</v>
      </c>
      <c r="C165" s="117"/>
      <c r="D165" s="118"/>
      <c r="E165" s="117"/>
      <c r="F165" s="147"/>
      <c r="G165" s="93"/>
      <c r="H165" s="91"/>
      <c r="I165" s="34"/>
      <c r="J165" s="34"/>
      <c r="K165" s="34"/>
      <c r="L165" s="34"/>
    </row>
    <row r="166" spans="1:12" s="39" customFormat="1" hidden="1" x14ac:dyDescent="0.25">
      <c r="A166" s="32"/>
      <c r="B166" s="34"/>
      <c r="C166" s="117"/>
      <c r="D166" s="118"/>
      <c r="E166" s="117"/>
      <c r="F166" s="147"/>
      <c r="G166" s="93"/>
      <c r="H166" s="91"/>
      <c r="I166" s="34"/>
      <c r="J166" s="34"/>
      <c r="K166" s="34"/>
      <c r="L166" s="34"/>
    </row>
    <row r="167" spans="1:12" s="39" customFormat="1" ht="15.75" x14ac:dyDescent="0.25">
      <c r="A167" s="35" t="s">
        <v>109</v>
      </c>
      <c r="B167" s="67"/>
      <c r="C167" s="134">
        <f t="shared" ref="C167:E167" si="23">+C169</f>
        <v>0</v>
      </c>
      <c r="D167" s="173">
        <f t="shared" si="23"/>
        <v>0</v>
      </c>
      <c r="E167" s="134">
        <f t="shared" si="23"/>
        <v>0</v>
      </c>
      <c r="F167" s="151">
        <f>+F169</f>
        <v>0</v>
      </c>
      <c r="G167" s="93"/>
      <c r="H167" s="91"/>
      <c r="I167" s="34"/>
      <c r="J167" s="34"/>
      <c r="K167" s="34"/>
      <c r="L167" s="34"/>
    </row>
    <row r="168" spans="1:12" s="39" customFormat="1" ht="15.75" hidden="1" x14ac:dyDescent="0.25">
      <c r="A168" s="68"/>
      <c r="B168" s="67"/>
      <c r="C168" s="136"/>
      <c r="D168" s="135"/>
      <c r="E168" s="136"/>
      <c r="F168" s="147"/>
      <c r="G168" s="93"/>
      <c r="H168" s="91"/>
      <c r="I168" s="34"/>
      <c r="J168" s="34"/>
      <c r="K168" s="34"/>
      <c r="L168" s="34"/>
    </row>
    <row r="169" spans="1:12" s="39" customFormat="1" x14ac:dyDescent="0.25">
      <c r="A169" s="69"/>
      <c r="B169" s="13" t="s">
        <v>110</v>
      </c>
      <c r="C169" s="113"/>
      <c r="D169" s="114"/>
      <c r="E169" s="113"/>
      <c r="F169" s="147">
        <f>SUM(C169:E169)</f>
        <v>0</v>
      </c>
      <c r="G169" s="101"/>
      <c r="H169" s="91"/>
      <c r="I169" s="34"/>
      <c r="J169" s="34"/>
      <c r="K169" s="34"/>
      <c r="L169" s="34"/>
    </row>
    <row r="170" spans="1:12" s="39" customFormat="1" hidden="1" x14ac:dyDescent="0.25">
      <c r="A170" s="69"/>
      <c r="B170" s="13"/>
      <c r="C170" s="113"/>
      <c r="D170" s="114"/>
      <c r="E170" s="113"/>
      <c r="F170" s="147"/>
      <c r="G170" s="93"/>
      <c r="H170" s="91"/>
      <c r="I170" s="34"/>
      <c r="J170" s="34"/>
      <c r="K170" s="34"/>
      <c r="L170" s="34"/>
    </row>
    <row r="171" spans="1:12" s="39" customFormat="1" hidden="1" x14ac:dyDescent="0.25">
      <c r="A171" s="69"/>
      <c r="B171" s="31" t="s">
        <v>111</v>
      </c>
      <c r="C171" s="110"/>
      <c r="D171" s="111"/>
      <c r="E171" s="110"/>
      <c r="F171" s="147"/>
      <c r="G171" s="93"/>
      <c r="H171" s="91"/>
      <c r="I171" s="34"/>
      <c r="J171" s="34"/>
      <c r="K171" s="34"/>
      <c r="L171" s="34"/>
    </row>
    <row r="172" spans="1:12" s="39" customFormat="1" hidden="1" x14ac:dyDescent="0.25">
      <c r="A172" s="69"/>
      <c r="B172" s="70"/>
      <c r="C172" s="113"/>
      <c r="D172" s="114"/>
      <c r="E172" s="113"/>
      <c r="F172" s="147"/>
      <c r="G172" s="93"/>
      <c r="H172" s="91"/>
      <c r="I172" s="34"/>
      <c r="J172" s="34"/>
      <c r="K172" s="34"/>
      <c r="L172" s="34"/>
    </row>
    <row r="173" spans="1:12" s="39" customFormat="1" hidden="1" x14ac:dyDescent="0.25">
      <c r="A173" s="69"/>
      <c r="B173" s="31" t="s">
        <v>112</v>
      </c>
      <c r="C173" s="110"/>
      <c r="D173" s="111"/>
      <c r="E173" s="110"/>
      <c r="F173" s="147"/>
      <c r="G173" s="93"/>
      <c r="H173" s="91"/>
      <c r="I173" s="34"/>
      <c r="J173" s="34"/>
      <c r="K173" s="34"/>
      <c r="L173" s="34"/>
    </row>
    <row r="174" spans="1:12" s="39" customFormat="1" hidden="1" x14ac:dyDescent="0.25">
      <c r="A174" s="69"/>
      <c r="B174" s="31" t="s">
        <v>113</v>
      </c>
      <c r="C174" s="113"/>
      <c r="D174" s="114"/>
      <c r="E174" s="113"/>
      <c r="F174" s="147"/>
      <c r="G174" s="93"/>
      <c r="H174" s="91"/>
      <c r="I174" s="34"/>
      <c r="J174" s="34"/>
      <c r="K174" s="34"/>
      <c r="L174" s="34"/>
    </row>
    <row r="175" spans="1:12" s="39" customFormat="1" hidden="1" x14ac:dyDescent="0.25">
      <c r="A175" s="69"/>
      <c r="B175" s="7"/>
      <c r="C175" s="113"/>
      <c r="D175" s="114"/>
      <c r="E175" s="113"/>
      <c r="F175" s="147"/>
      <c r="G175" s="93"/>
      <c r="H175" s="91"/>
      <c r="I175" s="34"/>
      <c r="J175" s="34"/>
      <c r="K175" s="34"/>
      <c r="L175" s="34"/>
    </row>
    <row r="176" spans="1:12" s="39" customFormat="1" ht="15.75" x14ac:dyDescent="0.25">
      <c r="A176" s="35" t="s">
        <v>114</v>
      </c>
      <c r="B176" s="34"/>
      <c r="C176" s="124">
        <f t="shared" ref="C176:E176" si="24">SUM(C178:C180)</f>
        <v>27965981</v>
      </c>
      <c r="D176" s="171">
        <f t="shared" si="24"/>
        <v>32913494.380000003</v>
      </c>
      <c r="E176" s="124">
        <f t="shared" si="24"/>
        <v>30116394</v>
      </c>
      <c r="F176" s="146">
        <f>SUM(C176:E176)</f>
        <v>90995869.379999995</v>
      </c>
      <c r="G176" s="93"/>
      <c r="H176" s="91"/>
      <c r="I176" s="34"/>
      <c r="J176" s="34"/>
      <c r="K176" s="34"/>
      <c r="L176" s="34"/>
    </row>
    <row r="177" spans="1:12" s="39" customFormat="1" hidden="1" x14ac:dyDescent="0.25">
      <c r="A177" s="32"/>
      <c r="B177" s="34"/>
      <c r="C177" s="117"/>
      <c r="D177" s="118"/>
      <c r="E177" s="117"/>
      <c r="F177" s="147"/>
      <c r="G177" s="93"/>
      <c r="H177" s="91"/>
      <c r="I177" s="34"/>
      <c r="J177" s="34"/>
      <c r="K177" s="34"/>
      <c r="L177" s="34"/>
    </row>
    <row r="178" spans="1:12" s="39" customFormat="1" x14ac:dyDescent="0.25">
      <c r="A178" s="74"/>
      <c r="B178" s="75" t="s">
        <v>115</v>
      </c>
      <c r="C178" s="130">
        <f>+[2]PARTICIPACIONES!L19</f>
        <v>21635855</v>
      </c>
      <c r="D178" s="174">
        <f>+[2]PARTICIPACIONES!M19</f>
        <v>16564154.000000002</v>
      </c>
      <c r="E178" s="130">
        <v>16088244</v>
      </c>
      <c r="F178" s="147">
        <f>SUM(C178:E178)</f>
        <v>54288253</v>
      </c>
      <c r="G178" s="101"/>
      <c r="H178" s="91"/>
      <c r="I178" s="34"/>
      <c r="J178" s="34"/>
      <c r="K178" s="34"/>
      <c r="L178" s="34"/>
    </row>
    <row r="179" spans="1:12" s="39" customFormat="1" x14ac:dyDescent="0.25">
      <c r="A179" s="74"/>
      <c r="B179" s="75" t="s">
        <v>116</v>
      </c>
      <c r="C179" s="130">
        <f>+[2]aportaciones!L20</f>
        <v>6330126</v>
      </c>
      <c r="D179" s="174">
        <f>+[2]aportaciones!M20</f>
        <v>16349340.379999999</v>
      </c>
      <c r="E179" s="130">
        <v>14028150</v>
      </c>
      <c r="F179" s="147">
        <f>SUM(C179:E179)</f>
        <v>36707616.379999995</v>
      </c>
      <c r="G179" s="93"/>
      <c r="H179" s="91"/>
      <c r="I179" s="34"/>
      <c r="J179" s="34"/>
      <c r="K179" s="34"/>
      <c r="L179" s="34"/>
    </row>
    <row r="180" spans="1:12" s="39" customFormat="1" hidden="1" x14ac:dyDescent="0.25">
      <c r="A180" s="77"/>
      <c r="B180" s="75" t="s">
        <v>117</v>
      </c>
      <c r="C180" s="130"/>
      <c r="D180" s="131"/>
      <c r="E180" s="130"/>
      <c r="F180" s="147"/>
      <c r="G180" s="93"/>
      <c r="H180" s="91"/>
      <c r="I180" s="34"/>
      <c r="J180" s="34"/>
      <c r="K180" s="34"/>
      <c r="L180" s="34"/>
    </row>
    <row r="181" spans="1:12" s="39" customFormat="1" hidden="1" x14ac:dyDescent="0.25">
      <c r="A181" s="32"/>
      <c r="B181" s="34"/>
      <c r="C181" s="117"/>
      <c r="D181" s="118"/>
      <c r="E181" s="117"/>
      <c r="F181" s="147"/>
      <c r="G181" s="93"/>
      <c r="H181" s="91"/>
      <c r="I181" s="34"/>
      <c r="J181" s="34"/>
      <c r="K181" s="34"/>
      <c r="L181" s="34"/>
    </row>
    <row r="182" spans="1:12" s="39" customFormat="1" ht="15.75" x14ac:dyDescent="0.25">
      <c r="A182" s="35" t="s">
        <v>118</v>
      </c>
      <c r="B182" s="34"/>
      <c r="C182" s="124">
        <f t="shared" ref="C182:E182" si="25">+C184+C186+C188+C190+C192+C194</f>
        <v>0</v>
      </c>
      <c r="D182" s="171">
        <f t="shared" si="25"/>
        <v>0</v>
      </c>
      <c r="E182" s="124">
        <f t="shared" si="25"/>
        <v>0</v>
      </c>
      <c r="F182" s="146">
        <f>SUM(C182:E182)</f>
        <v>0</v>
      </c>
      <c r="G182" s="93"/>
      <c r="H182" s="91"/>
      <c r="I182" s="34"/>
      <c r="J182" s="34"/>
      <c r="K182" s="34"/>
      <c r="L182" s="34"/>
    </row>
    <row r="183" spans="1:12" s="39" customFormat="1" hidden="1" x14ac:dyDescent="0.25">
      <c r="A183" s="32"/>
      <c r="B183" s="34"/>
      <c r="C183" s="117"/>
      <c r="D183" s="118"/>
      <c r="E183" s="117"/>
      <c r="F183" s="147"/>
      <c r="G183" s="93"/>
      <c r="H183" s="91"/>
      <c r="I183" s="34"/>
      <c r="J183" s="34"/>
      <c r="K183" s="34"/>
      <c r="L183" s="34"/>
    </row>
    <row r="184" spans="1:12" s="39" customFormat="1" x14ac:dyDescent="0.25">
      <c r="A184" s="32"/>
      <c r="B184" s="34" t="s">
        <v>119</v>
      </c>
      <c r="C184" s="117"/>
      <c r="D184" s="118"/>
      <c r="E184" s="117">
        <v>0</v>
      </c>
      <c r="F184" s="147">
        <f>SUM(C184:E184)</f>
        <v>0</v>
      </c>
      <c r="G184" s="93"/>
      <c r="H184" s="91"/>
      <c r="I184" s="34"/>
      <c r="J184" s="34"/>
      <c r="K184" s="34"/>
      <c r="L184" s="34"/>
    </row>
    <row r="185" spans="1:12" s="39" customFormat="1" hidden="1" x14ac:dyDescent="0.25">
      <c r="A185" s="32"/>
      <c r="B185" s="34"/>
      <c r="C185" s="117"/>
      <c r="D185" s="118"/>
      <c r="E185" s="117"/>
      <c r="F185" s="147"/>
      <c r="G185" s="93"/>
      <c r="H185" s="91"/>
      <c r="I185" s="34"/>
      <c r="J185" s="34"/>
      <c r="K185" s="34"/>
      <c r="L185" s="34"/>
    </row>
    <row r="186" spans="1:12" s="39" customFormat="1" hidden="1" x14ac:dyDescent="0.25">
      <c r="A186" s="32"/>
      <c r="B186" s="34" t="s">
        <v>120</v>
      </c>
      <c r="C186" s="117"/>
      <c r="D186" s="118"/>
      <c r="E186" s="117"/>
      <c r="F186" s="147">
        <f>SUM(C186:D186)</f>
        <v>0</v>
      </c>
      <c r="G186" s="93"/>
      <c r="H186" s="91"/>
      <c r="I186" s="34"/>
      <c r="J186" s="34"/>
      <c r="K186" s="34"/>
      <c r="L186" s="34"/>
    </row>
    <row r="187" spans="1:12" s="39" customFormat="1" hidden="1" x14ac:dyDescent="0.25">
      <c r="A187" s="32"/>
      <c r="B187" s="34"/>
      <c r="C187" s="117"/>
      <c r="D187" s="118"/>
      <c r="E187" s="117"/>
      <c r="F187" s="147"/>
      <c r="G187" s="93"/>
      <c r="H187" s="91"/>
      <c r="I187" s="34"/>
      <c r="J187" s="34"/>
      <c r="K187" s="34"/>
      <c r="L187" s="34"/>
    </row>
    <row r="188" spans="1:12" s="39" customFormat="1" x14ac:dyDescent="0.25">
      <c r="A188" s="32"/>
      <c r="B188" s="34" t="s">
        <v>121</v>
      </c>
      <c r="C188" s="133">
        <f>+'[2]TRANSF, ASIG, SUBS Y OTRAS AYUD'!M13</f>
        <v>0</v>
      </c>
      <c r="D188" s="118"/>
      <c r="E188" s="117">
        <v>0</v>
      </c>
      <c r="F188" s="147">
        <f>SUM(C188:E188)</f>
        <v>0</v>
      </c>
      <c r="G188" s="93"/>
      <c r="H188" s="91"/>
      <c r="I188" s="34"/>
      <c r="J188" s="34"/>
      <c r="K188" s="34"/>
      <c r="L188" s="34"/>
    </row>
    <row r="189" spans="1:12" s="39" customFormat="1" hidden="1" x14ac:dyDescent="0.25">
      <c r="A189" s="32"/>
      <c r="B189" s="34"/>
      <c r="C189" s="117"/>
      <c r="D189" s="118"/>
      <c r="E189" s="117"/>
      <c r="F189" s="147"/>
      <c r="G189" s="93"/>
      <c r="H189" s="91"/>
      <c r="I189" s="34"/>
      <c r="J189" s="34"/>
      <c r="K189" s="34"/>
      <c r="L189" s="34"/>
    </row>
    <row r="190" spans="1:12" s="39" customFormat="1" hidden="1" x14ac:dyDescent="0.25">
      <c r="A190" s="32"/>
      <c r="B190" s="34" t="s">
        <v>122</v>
      </c>
      <c r="C190" s="117"/>
      <c r="D190" s="118"/>
      <c r="E190" s="117"/>
      <c r="F190" s="147">
        <f>SUM(C190:D190)</f>
        <v>0</v>
      </c>
      <c r="G190" s="93"/>
      <c r="H190" s="91"/>
      <c r="I190" s="34"/>
      <c r="J190" s="34"/>
      <c r="K190" s="34"/>
      <c r="L190" s="34"/>
    </row>
    <row r="191" spans="1:12" s="39" customFormat="1" hidden="1" x14ac:dyDescent="0.25">
      <c r="A191" s="32"/>
      <c r="B191" s="34"/>
      <c r="C191" s="117"/>
      <c r="D191" s="118"/>
      <c r="E191" s="117"/>
      <c r="F191" s="147"/>
      <c r="G191" s="93"/>
      <c r="H191" s="91"/>
      <c r="I191" s="34"/>
      <c r="J191" s="34"/>
      <c r="K191" s="34"/>
      <c r="L191" s="34"/>
    </row>
    <row r="192" spans="1:12" s="39" customFormat="1" hidden="1" x14ac:dyDescent="0.25">
      <c r="A192" s="32"/>
      <c r="B192" s="34" t="s">
        <v>123</v>
      </c>
      <c r="C192" s="117"/>
      <c r="D192" s="118"/>
      <c r="E192" s="117"/>
      <c r="F192" s="147">
        <f>SUM(C192:D192)</f>
        <v>0</v>
      </c>
      <c r="G192" s="93"/>
      <c r="H192" s="91"/>
      <c r="I192" s="34"/>
      <c r="J192" s="34"/>
      <c r="K192" s="34"/>
      <c r="L192" s="34"/>
    </row>
    <row r="193" spans="1:12" s="39" customFormat="1" hidden="1" x14ac:dyDescent="0.25">
      <c r="A193" s="32"/>
      <c r="B193" s="34"/>
      <c r="C193" s="117"/>
      <c r="D193" s="118"/>
      <c r="E193" s="117"/>
      <c r="F193" s="147"/>
      <c r="G193" s="93"/>
      <c r="H193" s="91"/>
      <c r="I193" s="34"/>
      <c r="J193" s="34"/>
      <c r="K193" s="34"/>
      <c r="L193" s="34"/>
    </row>
    <row r="194" spans="1:12" hidden="1" x14ac:dyDescent="0.25">
      <c r="A194" s="78"/>
      <c r="B194" s="34" t="s">
        <v>124</v>
      </c>
      <c r="C194" s="117"/>
      <c r="D194" s="118"/>
      <c r="E194" s="117"/>
      <c r="F194" s="147">
        <f>SUM(C194:D194)</f>
        <v>0</v>
      </c>
      <c r="G194" s="93"/>
      <c r="H194" s="91"/>
      <c r="I194" s="7"/>
      <c r="J194" s="7"/>
      <c r="K194" s="7"/>
      <c r="L194" s="7"/>
    </row>
    <row r="195" spans="1:12" ht="9.75" customHeight="1" x14ac:dyDescent="0.25">
      <c r="A195" s="78"/>
      <c r="B195" s="34"/>
      <c r="C195" s="117"/>
      <c r="D195" s="118"/>
      <c r="E195" s="117"/>
      <c r="F195" s="147"/>
      <c r="G195" s="93"/>
      <c r="H195" s="91"/>
      <c r="I195" s="7"/>
      <c r="J195" s="7"/>
      <c r="K195" s="7"/>
      <c r="L195" s="7"/>
    </row>
    <row r="196" spans="1:12" ht="16.5" thickBot="1" x14ac:dyDescent="0.3">
      <c r="A196" s="152" t="s">
        <v>125</v>
      </c>
      <c r="B196" s="153"/>
      <c r="C196" s="154"/>
      <c r="D196" s="155"/>
      <c r="E196" s="154"/>
      <c r="F196" s="156"/>
      <c r="G196" s="93"/>
      <c r="H196" s="91"/>
      <c r="I196" s="7"/>
      <c r="J196" s="7"/>
      <c r="K196" s="7"/>
      <c r="L196" s="7"/>
    </row>
    <row r="197" spans="1:12" ht="12" hidden="1" customHeight="1" x14ac:dyDescent="0.25">
      <c r="A197" s="137"/>
      <c r="B197" s="138"/>
      <c r="C197" s="139"/>
      <c r="D197" s="139"/>
      <c r="E197" s="139"/>
      <c r="F197" s="140"/>
      <c r="G197" s="141"/>
      <c r="H197" s="7"/>
      <c r="I197" s="7"/>
      <c r="J197" s="7"/>
      <c r="K197" s="7"/>
      <c r="L197" s="7"/>
    </row>
    <row r="198" spans="1:12" hidden="1" x14ac:dyDescent="0.25">
      <c r="A198" s="7"/>
      <c r="B198" s="34" t="s">
        <v>126</v>
      </c>
      <c r="C198" s="7"/>
      <c r="D198" s="7"/>
      <c r="E198" s="7"/>
      <c r="F198" s="87">
        <v>0</v>
      </c>
      <c r="G198" s="141"/>
      <c r="H198" s="7"/>
      <c r="I198" s="7"/>
      <c r="J198" s="7"/>
      <c r="K198" s="7"/>
      <c r="L198" s="7"/>
    </row>
    <row r="199" spans="1:12" ht="11.25" hidden="1" customHeight="1" x14ac:dyDescent="0.25">
      <c r="A199" s="7"/>
      <c r="B199" s="34"/>
      <c r="C199" s="7"/>
      <c r="D199" s="7"/>
      <c r="E199" s="7"/>
      <c r="F199" s="87"/>
      <c r="G199" s="141"/>
      <c r="H199" s="7"/>
      <c r="I199" s="7"/>
      <c r="J199" s="7"/>
      <c r="K199" s="7"/>
      <c r="L199" s="7"/>
    </row>
    <row r="200" spans="1:12" hidden="1" x14ac:dyDescent="0.25">
      <c r="A200" s="7"/>
      <c r="B200" s="34" t="s">
        <v>127</v>
      </c>
      <c r="C200" s="7"/>
      <c r="D200" s="7"/>
      <c r="E200" s="7"/>
      <c r="F200" s="87">
        <v>0</v>
      </c>
      <c r="G200" s="141"/>
      <c r="H200" s="7"/>
      <c r="I200" s="7"/>
      <c r="J200" s="7"/>
      <c r="K200" s="7"/>
      <c r="L200" s="7"/>
    </row>
    <row r="201" spans="1:12" x14ac:dyDescent="0.25">
      <c r="A201" s="7"/>
      <c r="B201" s="7"/>
      <c r="C201" s="7"/>
      <c r="D201" s="7"/>
      <c r="E201" s="7"/>
      <c r="F201" s="87"/>
      <c r="G201" s="141"/>
      <c r="H201" s="7"/>
      <c r="I201" s="7"/>
      <c r="J201" s="7"/>
      <c r="K201" s="7"/>
      <c r="L201" s="7"/>
    </row>
    <row r="202" spans="1:12" x14ac:dyDescent="0.25">
      <c r="A202" s="7"/>
      <c r="B202" s="7"/>
      <c r="C202" s="7"/>
      <c r="D202" s="7"/>
      <c r="E202" s="7"/>
      <c r="F202" s="87"/>
      <c r="G202" s="141"/>
      <c r="H202" s="7"/>
      <c r="I202" s="7"/>
      <c r="J202" s="7"/>
      <c r="K202" s="7"/>
      <c r="L202" s="7"/>
    </row>
    <row r="203" spans="1:12" x14ac:dyDescent="0.25">
      <c r="A203" s="7"/>
      <c r="B203" s="7"/>
      <c r="C203" s="7"/>
      <c r="D203" s="7"/>
      <c r="E203" s="7"/>
      <c r="F203" s="87"/>
      <c r="G203" s="141"/>
      <c r="H203" s="7"/>
      <c r="I203" s="7"/>
      <c r="J203" s="7"/>
      <c r="K203" s="7"/>
      <c r="L203" s="7"/>
    </row>
    <row r="204" spans="1:12" x14ac:dyDescent="0.25">
      <c r="A204" s="7"/>
      <c r="B204" s="7"/>
      <c r="C204" s="7"/>
      <c r="D204" s="7"/>
      <c r="E204" s="7"/>
      <c r="F204" s="87"/>
      <c r="G204" s="141"/>
      <c r="H204" s="7"/>
      <c r="I204" s="7"/>
      <c r="J204" s="7"/>
      <c r="K204" s="7"/>
      <c r="L204" s="7"/>
    </row>
    <row r="205" spans="1:12" ht="15.75" x14ac:dyDescent="0.25">
      <c r="A205" s="160"/>
      <c r="B205" s="160"/>
      <c r="C205" s="160"/>
      <c r="D205" s="160"/>
      <c r="E205" s="142"/>
      <c r="F205" s="87"/>
      <c r="G205" s="141"/>
      <c r="H205" s="7"/>
      <c r="I205" s="7"/>
      <c r="J205" s="7"/>
      <c r="K205" s="7"/>
      <c r="L205" s="7"/>
    </row>
    <row r="206" spans="1:12" ht="15.75" x14ac:dyDescent="0.25">
      <c r="A206" s="160"/>
      <c r="B206" s="160"/>
      <c r="C206" s="160"/>
      <c r="D206" s="160"/>
      <c r="E206" s="142"/>
      <c r="F206" s="87"/>
      <c r="G206" s="141"/>
      <c r="H206" s="7"/>
      <c r="I206" s="7"/>
      <c r="J206" s="7"/>
      <c r="K206" s="7"/>
      <c r="L206" s="7"/>
    </row>
    <row r="207" spans="1:12" ht="15.75" x14ac:dyDescent="0.25">
      <c r="A207" s="160"/>
      <c r="B207" s="160"/>
      <c r="C207" s="160"/>
      <c r="D207" s="160"/>
      <c r="E207" s="142"/>
      <c r="F207" s="87"/>
      <c r="G207" s="141"/>
      <c r="H207" s="7"/>
      <c r="I207" s="7"/>
      <c r="J207" s="7"/>
      <c r="K207" s="7"/>
      <c r="L207" s="7"/>
    </row>
    <row r="208" spans="1:12" x14ac:dyDescent="0.25">
      <c r="A208" s="7"/>
      <c r="B208" s="7"/>
      <c r="C208" s="7"/>
      <c r="D208" s="7"/>
      <c r="E208" s="7"/>
      <c r="F208" s="87"/>
      <c r="G208" s="141"/>
      <c r="H208" s="7"/>
      <c r="I208" s="7"/>
      <c r="J208" s="7"/>
      <c r="K208" s="7"/>
      <c r="L208" s="7"/>
    </row>
    <row r="209" spans="1:12" x14ac:dyDescent="0.25">
      <c r="A209" s="7"/>
      <c r="B209" s="7"/>
      <c r="C209" s="7"/>
      <c r="D209" s="7"/>
      <c r="E209" s="7"/>
      <c r="F209" s="87"/>
      <c r="G209" s="141"/>
      <c r="H209" s="7"/>
      <c r="I209" s="7"/>
      <c r="J209" s="7"/>
      <c r="K209" s="7"/>
      <c r="L209" s="7"/>
    </row>
    <row r="210" spans="1:12" s="60" customFormat="1" x14ac:dyDescent="0.25">
      <c r="A210" s="83"/>
      <c r="B210" s="58"/>
      <c r="C210" s="58"/>
      <c r="D210" s="58"/>
      <c r="E210" s="58"/>
      <c r="F210" s="87"/>
      <c r="G210" s="141"/>
      <c r="H210" s="58"/>
      <c r="I210" s="58"/>
      <c r="J210" s="58"/>
      <c r="K210" s="58"/>
      <c r="L210" s="58"/>
    </row>
    <row r="211" spans="1:12" s="39" customFormat="1" x14ac:dyDescent="0.25">
      <c r="A211" s="34"/>
      <c r="B211" s="34"/>
      <c r="C211" s="34"/>
      <c r="D211" s="34"/>
      <c r="E211" s="34"/>
      <c r="F211" s="87"/>
      <c r="G211" s="141"/>
      <c r="H211" s="34"/>
      <c r="I211" s="34"/>
      <c r="J211" s="34"/>
      <c r="K211" s="34"/>
      <c r="L211" s="34"/>
    </row>
    <row r="212" spans="1:12" s="39" customFormat="1" ht="12" customHeight="1" x14ac:dyDescent="0.25">
      <c r="A212" s="34"/>
      <c r="B212" s="34"/>
      <c r="C212" s="34"/>
      <c r="D212" s="34"/>
      <c r="E212" s="34"/>
      <c r="F212" s="87"/>
      <c r="G212" s="141"/>
      <c r="H212" s="34"/>
      <c r="I212" s="34"/>
      <c r="J212" s="34"/>
      <c r="K212" s="34"/>
      <c r="L212" s="34"/>
    </row>
    <row r="213" spans="1:12" s="39" customFormat="1" ht="12" customHeight="1" x14ac:dyDescent="0.25">
      <c r="A213" s="34"/>
      <c r="B213" s="34"/>
      <c r="C213" s="34"/>
      <c r="D213" s="34"/>
      <c r="E213" s="34"/>
      <c r="F213" s="87"/>
      <c r="G213" s="141"/>
      <c r="H213" s="34"/>
      <c r="I213" s="34"/>
      <c r="J213" s="34"/>
      <c r="K213" s="34"/>
      <c r="L213" s="34"/>
    </row>
    <row r="214" spans="1:12" s="39" customFormat="1" ht="12" customHeight="1" x14ac:dyDescent="0.25">
      <c r="A214" s="34"/>
      <c r="B214" s="34"/>
      <c r="C214" s="34"/>
      <c r="D214" s="34"/>
      <c r="E214" s="34"/>
      <c r="F214" s="87"/>
      <c r="G214" s="141"/>
      <c r="H214" s="34"/>
      <c r="I214" s="34"/>
      <c r="J214" s="34"/>
      <c r="K214" s="34"/>
      <c r="L214" s="34"/>
    </row>
    <row r="215" spans="1:12" s="39" customFormat="1" ht="12" customHeight="1" x14ac:dyDescent="0.25">
      <c r="A215" s="34"/>
      <c r="B215" s="34"/>
      <c r="C215" s="34"/>
      <c r="D215" s="34"/>
      <c r="E215" s="34"/>
      <c r="F215" s="87"/>
      <c r="G215" s="141"/>
      <c r="H215" s="34"/>
      <c r="I215" s="34"/>
      <c r="J215" s="34"/>
      <c r="K215" s="34"/>
      <c r="L215" s="34"/>
    </row>
    <row r="216" spans="1:12" s="39" customFormat="1" ht="12" customHeight="1" x14ac:dyDescent="0.25">
      <c r="A216" s="34"/>
      <c r="B216" s="34"/>
      <c r="C216" s="34"/>
      <c r="D216" s="34"/>
      <c r="E216" s="34"/>
      <c r="F216" s="87"/>
      <c r="G216" s="141"/>
      <c r="H216" s="34"/>
      <c r="I216" s="34"/>
      <c r="J216" s="34"/>
      <c r="K216" s="34"/>
      <c r="L216" s="34"/>
    </row>
    <row r="217" spans="1:12" s="39" customFormat="1" ht="12" customHeight="1" x14ac:dyDescent="0.25">
      <c r="A217" s="34"/>
      <c r="B217" s="34"/>
      <c r="C217" s="34"/>
      <c r="D217" s="34"/>
      <c r="E217" s="34"/>
      <c r="F217" s="87"/>
      <c r="G217" s="141"/>
      <c r="H217" s="34"/>
      <c r="I217" s="34"/>
      <c r="J217" s="34"/>
      <c r="K217" s="34"/>
      <c r="L217" s="34"/>
    </row>
    <row r="218" spans="1:12" s="39" customFormat="1" x14ac:dyDescent="0.25">
      <c r="A218" s="34"/>
      <c r="B218" s="34"/>
      <c r="C218" s="34"/>
      <c r="D218" s="34"/>
      <c r="E218" s="34"/>
      <c r="F218" s="87"/>
      <c r="G218" s="141"/>
      <c r="H218" s="34"/>
      <c r="I218" s="34"/>
      <c r="J218" s="34"/>
      <c r="K218" s="34"/>
      <c r="L218" s="34"/>
    </row>
    <row r="219" spans="1:12" s="39" customFormat="1" ht="12" customHeight="1" x14ac:dyDescent="0.25">
      <c r="A219" s="34"/>
      <c r="B219" s="34"/>
      <c r="C219" s="34"/>
      <c r="D219" s="34"/>
      <c r="E219" s="34"/>
      <c r="F219" s="87"/>
      <c r="G219" s="141"/>
      <c r="H219" s="34"/>
      <c r="I219" s="34"/>
      <c r="J219" s="34"/>
      <c r="K219" s="34"/>
      <c r="L219" s="34"/>
    </row>
    <row r="220" spans="1:12" s="39" customFormat="1" ht="12" customHeight="1" x14ac:dyDescent="0.25">
      <c r="A220" s="34"/>
      <c r="B220" s="34"/>
      <c r="C220" s="34"/>
      <c r="D220" s="34"/>
      <c r="E220" s="34"/>
      <c r="F220" s="87"/>
      <c r="G220" s="141"/>
      <c r="H220" s="34"/>
      <c r="I220" s="34"/>
      <c r="J220" s="34"/>
      <c r="K220" s="34"/>
      <c r="L220" s="34"/>
    </row>
    <row r="221" spans="1:12" s="39" customFormat="1" ht="12" customHeight="1" x14ac:dyDescent="0.25">
      <c r="A221" s="34"/>
      <c r="B221" s="34"/>
      <c r="C221" s="34"/>
      <c r="D221" s="34"/>
      <c r="E221" s="34"/>
      <c r="F221" s="87"/>
      <c r="G221" s="141"/>
      <c r="H221" s="34"/>
      <c r="I221" s="34"/>
      <c r="J221" s="34"/>
      <c r="K221" s="34"/>
      <c r="L221" s="34"/>
    </row>
    <row r="222" spans="1:12" s="39" customFormat="1" ht="12" customHeight="1" x14ac:dyDescent="0.25">
      <c r="A222" s="34"/>
      <c r="B222" s="34"/>
      <c r="C222" s="34"/>
      <c r="D222" s="34"/>
      <c r="E222" s="34"/>
      <c r="F222" s="87"/>
      <c r="G222" s="141"/>
      <c r="H222" s="34"/>
      <c r="I222" s="34"/>
      <c r="J222" s="34"/>
      <c r="K222" s="34"/>
      <c r="L222" s="34"/>
    </row>
    <row r="223" spans="1:12" s="39" customFormat="1" x14ac:dyDescent="0.25">
      <c r="A223" s="34"/>
      <c r="B223" s="34"/>
      <c r="C223" s="34"/>
      <c r="D223" s="34"/>
      <c r="E223" s="34"/>
      <c r="F223" s="87"/>
      <c r="G223" s="141"/>
      <c r="H223" s="34"/>
      <c r="I223" s="34"/>
      <c r="J223" s="34"/>
      <c r="K223" s="34"/>
      <c r="L223" s="34"/>
    </row>
    <row r="224" spans="1:12" s="39" customFormat="1" ht="12" customHeight="1" x14ac:dyDescent="0.25">
      <c r="A224" s="34"/>
      <c r="B224" s="34"/>
      <c r="C224" s="34"/>
      <c r="D224" s="34"/>
      <c r="E224" s="34"/>
      <c r="F224" s="87"/>
      <c r="G224" s="141"/>
      <c r="H224" s="34"/>
      <c r="I224" s="34"/>
      <c r="J224" s="34"/>
      <c r="K224" s="34"/>
      <c r="L224" s="34"/>
    </row>
    <row r="225" spans="1:12" s="39" customFormat="1" ht="12" customHeight="1" x14ac:dyDescent="0.25">
      <c r="A225" s="34"/>
      <c r="B225" s="34"/>
      <c r="C225" s="34"/>
      <c r="D225" s="34"/>
      <c r="E225" s="34"/>
      <c r="F225" s="87"/>
      <c r="G225" s="141"/>
      <c r="H225" s="34"/>
      <c r="I225" s="34"/>
      <c r="J225" s="34"/>
      <c r="K225" s="34"/>
      <c r="L225" s="34"/>
    </row>
    <row r="226" spans="1:12" s="39" customFormat="1" x14ac:dyDescent="0.25">
      <c r="A226" s="34"/>
      <c r="B226" s="34"/>
      <c r="C226" s="34"/>
      <c r="D226" s="34"/>
      <c r="E226" s="34"/>
      <c r="F226" s="87"/>
      <c r="G226" s="141"/>
      <c r="H226" s="34"/>
      <c r="I226" s="34"/>
      <c r="J226" s="34"/>
      <c r="K226" s="34"/>
      <c r="L226" s="34"/>
    </row>
    <row r="227" spans="1:12" s="39" customFormat="1" ht="12" customHeight="1" x14ac:dyDescent="0.25">
      <c r="A227" s="34"/>
      <c r="B227" s="34"/>
      <c r="C227" s="34"/>
      <c r="D227" s="34"/>
      <c r="E227" s="34"/>
      <c r="F227" s="87"/>
      <c r="G227" s="141"/>
      <c r="H227" s="34"/>
      <c r="I227" s="34"/>
      <c r="J227" s="34"/>
      <c r="K227" s="34"/>
      <c r="L227" s="34"/>
    </row>
    <row r="228" spans="1:12" s="39" customFormat="1" ht="12" customHeight="1" x14ac:dyDescent="0.25">
      <c r="A228" s="34"/>
      <c r="B228" s="34"/>
      <c r="C228" s="34"/>
      <c r="D228" s="34"/>
      <c r="E228" s="34"/>
      <c r="F228" s="87"/>
      <c r="G228" s="141"/>
      <c r="H228" s="34"/>
      <c r="I228" s="34"/>
      <c r="J228" s="34"/>
      <c r="K228" s="34"/>
      <c r="L228" s="34"/>
    </row>
    <row r="229" spans="1:12" s="39" customFormat="1" ht="12" customHeight="1" x14ac:dyDescent="0.25">
      <c r="A229" s="34"/>
      <c r="B229" s="34"/>
      <c r="C229" s="34"/>
      <c r="D229" s="34"/>
      <c r="E229" s="34"/>
      <c r="F229" s="87"/>
      <c r="G229" s="141"/>
      <c r="H229" s="34"/>
      <c r="I229" s="34"/>
      <c r="J229" s="34"/>
      <c r="K229" s="34"/>
      <c r="L229" s="34"/>
    </row>
    <row r="230" spans="1:12" s="39" customFormat="1" ht="12" customHeight="1" x14ac:dyDescent="0.25">
      <c r="A230" s="34"/>
      <c r="B230" s="34"/>
      <c r="C230" s="34"/>
      <c r="D230" s="34"/>
      <c r="E230" s="34"/>
      <c r="F230" s="87"/>
      <c r="G230" s="141"/>
      <c r="H230" s="34"/>
      <c r="I230" s="34"/>
      <c r="J230" s="34"/>
      <c r="K230" s="34"/>
      <c r="L230" s="34"/>
    </row>
    <row r="231" spans="1:12" s="39" customFormat="1" ht="12" customHeight="1" x14ac:dyDescent="0.25">
      <c r="A231" s="34"/>
      <c r="B231" s="34"/>
      <c r="C231" s="34"/>
      <c r="D231" s="34"/>
      <c r="E231" s="34"/>
      <c r="F231" s="87"/>
      <c r="G231" s="141"/>
      <c r="H231" s="34"/>
      <c r="I231" s="34"/>
      <c r="J231" s="34"/>
      <c r="K231" s="34"/>
      <c r="L231" s="34"/>
    </row>
    <row r="232" spans="1:12" s="39" customFormat="1" ht="12" customHeight="1" x14ac:dyDescent="0.25">
      <c r="A232" s="34"/>
      <c r="B232" s="34"/>
      <c r="C232" s="34"/>
      <c r="D232" s="34"/>
      <c r="E232" s="34"/>
      <c r="F232" s="87"/>
      <c r="G232" s="141"/>
      <c r="H232" s="34"/>
      <c r="I232" s="34"/>
      <c r="J232" s="34"/>
      <c r="K232" s="34"/>
      <c r="L232" s="34"/>
    </row>
    <row r="233" spans="1:12" s="39" customFormat="1" x14ac:dyDescent="0.25">
      <c r="A233" s="34"/>
      <c r="B233" s="34"/>
      <c r="C233" s="34"/>
      <c r="D233" s="34"/>
      <c r="E233" s="34"/>
      <c r="F233" s="87"/>
      <c r="G233" s="141"/>
      <c r="H233" s="34"/>
      <c r="I233" s="34"/>
      <c r="J233" s="34"/>
      <c r="K233" s="34"/>
      <c r="L233" s="34"/>
    </row>
    <row r="234" spans="1:12" s="39" customFormat="1" ht="12" customHeight="1" x14ac:dyDescent="0.25">
      <c r="A234" s="34"/>
      <c r="B234" s="34"/>
      <c r="C234" s="34"/>
      <c r="D234" s="34"/>
      <c r="E234" s="34"/>
      <c r="F234" s="87"/>
      <c r="G234" s="141"/>
      <c r="H234" s="34"/>
      <c r="I234" s="34"/>
      <c r="J234" s="34"/>
      <c r="K234" s="34"/>
      <c r="L234" s="34"/>
    </row>
    <row r="235" spans="1:12" s="39" customFormat="1" x14ac:dyDescent="0.25">
      <c r="A235" s="34"/>
      <c r="B235" s="34"/>
      <c r="C235" s="34"/>
      <c r="D235" s="34"/>
      <c r="E235" s="34"/>
      <c r="F235" s="87"/>
      <c r="G235" s="141"/>
      <c r="H235" s="34"/>
      <c r="I235" s="34"/>
      <c r="J235" s="34"/>
      <c r="K235" s="34"/>
      <c r="L235" s="34"/>
    </row>
    <row r="236" spans="1:12" s="39" customFormat="1" ht="12" customHeight="1" x14ac:dyDescent="0.25">
      <c r="A236" s="34"/>
      <c r="B236" s="34"/>
      <c r="C236" s="34"/>
      <c r="D236" s="34"/>
      <c r="E236" s="34"/>
      <c r="F236" s="87"/>
      <c r="G236" s="141"/>
      <c r="H236" s="34"/>
      <c r="I236" s="34"/>
      <c r="J236" s="34"/>
      <c r="K236" s="34"/>
      <c r="L236" s="34"/>
    </row>
    <row r="237" spans="1:12" s="39" customFormat="1" ht="12" customHeight="1" x14ac:dyDescent="0.25">
      <c r="A237" s="34"/>
      <c r="B237" s="34"/>
      <c r="C237" s="34"/>
      <c r="D237" s="34"/>
      <c r="E237" s="34"/>
      <c r="F237" s="87"/>
      <c r="G237" s="141"/>
      <c r="H237" s="34"/>
      <c r="I237" s="34"/>
      <c r="J237" s="34"/>
      <c r="K237" s="34"/>
      <c r="L237" s="34"/>
    </row>
    <row r="238" spans="1:12" s="39" customFormat="1" ht="12" customHeight="1" x14ac:dyDescent="0.25">
      <c r="A238" s="34"/>
      <c r="B238" s="34"/>
      <c r="C238" s="34"/>
      <c r="D238" s="34"/>
      <c r="E238" s="34"/>
      <c r="F238" s="87"/>
      <c r="G238" s="141"/>
      <c r="H238" s="34"/>
      <c r="I238" s="34"/>
      <c r="J238" s="34"/>
      <c r="K238" s="34"/>
      <c r="L238" s="34"/>
    </row>
    <row r="239" spans="1:12" s="39" customFormat="1" ht="12" customHeight="1" x14ac:dyDescent="0.25">
      <c r="A239" s="34"/>
      <c r="B239" s="34"/>
      <c r="C239" s="34"/>
      <c r="D239" s="34"/>
      <c r="E239" s="34"/>
      <c r="F239" s="87"/>
      <c r="G239" s="141"/>
      <c r="H239" s="34"/>
      <c r="I239" s="34"/>
      <c r="J239" s="34"/>
      <c r="K239" s="34"/>
      <c r="L239" s="34"/>
    </row>
    <row r="240" spans="1:12" s="39" customFormat="1" ht="12" customHeight="1" x14ac:dyDescent="0.25">
      <c r="A240" s="34"/>
      <c r="B240" s="34"/>
      <c r="C240" s="34"/>
      <c r="D240" s="34"/>
      <c r="E240" s="34"/>
      <c r="F240" s="87"/>
      <c r="G240" s="141"/>
      <c r="H240" s="34"/>
      <c r="I240" s="34"/>
      <c r="J240" s="34"/>
      <c r="K240" s="34"/>
      <c r="L240" s="34"/>
    </row>
    <row r="241" spans="1:12" s="39" customFormat="1" ht="12" customHeight="1" x14ac:dyDescent="0.25">
      <c r="A241" s="34"/>
      <c r="B241" s="34"/>
      <c r="C241" s="34"/>
      <c r="D241" s="34"/>
      <c r="E241" s="34"/>
      <c r="F241" s="87"/>
      <c r="G241" s="141"/>
      <c r="H241" s="34"/>
      <c r="I241" s="34"/>
      <c r="J241" s="34"/>
      <c r="K241" s="34"/>
      <c r="L241" s="34"/>
    </row>
    <row r="242" spans="1:12" s="39" customFormat="1" ht="12" customHeight="1" x14ac:dyDescent="0.25">
      <c r="A242" s="34"/>
      <c r="B242" s="34"/>
      <c r="C242" s="34"/>
      <c r="D242" s="34"/>
      <c r="E242" s="34"/>
      <c r="F242" s="87"/>
      <c r="G242" s="141"/>
      <c r="H242" s="34"/>
      <c r="I242" s="34"/>
      <c r="J242" s="34"/>
      <c r="K242" s="34"/>
      <c r="L242" s="34"/>
    </row>
    <row r="243" spans="1:12" s="39" customFormat="1" ht="12" customHeight="1" x14ac:dyDescent="0.25">
      <c r="A243" s="34"/>
      <c r="B243" s="34"/>
      <c r="C243" s="34"/>
      <c r="D243" s="34"/>
      <c r="E243" s="34"/>
      <c r="F243" s="87"/>
      <c r="G243" s="141"/>
      <c r="H243" s="34"/>
      <c r="I243" s="34"/>
      <c r="J243" s="34"/>
      <c r="K243" s="34"/>
      <c r="L243" s="34"/>
    </row>
    <row r="244" spans="1:12" s="39" customFormat="1" x14ac:dyDescent="0.25">
      <c r="A244" s="34"/>
      <c r="B244" s="34"/>
      <c r="C244" s="34"/>
      <c r="D244" s="34"/>
      <c r="E244" s="34"/>
      <c r="F244" s="87"/>
      <c r="G244" s="141"/>
      <c r="H244" s="34"/>
      <c r="I244" s="34"/>
      <c r="J244" s="34"/>
      <c r="K244" s="34"/>
      <c r="L244" s="34"/>
    </row>
    <row r="245" spans="1:12" s="39" customFormat="1" ht="12" customHeight="1" x14ac:dyDescent="0.25">
      <c r="A245" s="34"/>
      <c r="B245" s="34"/>
      <c r="C245" s="34"/>
      <c r="D245" s="34"/>
      <c r="E245" s="34"/>
      <c r="F245" s="87"/>
      <c r="G245" s="141"/>
      <c r="H245" s="34"/>
      <c r="I245" s="34"/>
      <c r="J245" s="34"/>
      <c r="K245" s="34"/>
      <c r="L245" s="34"/>
    </row>
    <row r="246" spans="1:12" s="39" customFormat="1" ht="12" customHeight="1" x14ac:dyDescent="0.25">
      <c r="A246" s="34"/>
      <c r="B246" s="34"/>
      <c r="C246" s="34"/>
      <c r="D246" s="34"/>
      <c r="E246" s="34"/>
      <c r="F246" s="87"/>
      <c r="G246" s="141"/>
      <c r="H246" s="34"/>
      <c r="I246" s="34"/>
      <c r="J246" s="34"/>
      <c r="K246" s="34"/>
      <c r="L246" s="34"/>
    </row>
    <row r="247" spans="1:12" s="39" customFormat="1" ht="12" customHeight="1" x14ac:dyDescent="0.25">
      <c r="A247" s="34"/>
      <c r="B247" s="34"/>
      <c r="C247" s="34"/>
      <c r="D247" s="34"/>
      <c r="E247" s="34"/>
      <c r="F247" s="87"/>
      <c r="G247" s="141"/>
      <c r="H247" s="34"/>
      <c r="I247" s="34"/>
      <c r="J247" s="34"/>
      <c r="K247" s="34"/>
      <c r="L247" s="34"/>
    </row>
    <row r="248" spans="1:12" s="39" customFormat="1" ht="12" customHeight="1" x14ac:dyDescent="0.25">
      <c r="A248" s="34"/>
      <c r="B248" s="34"/>
      <c r="C248" s="34"/>
      <c r="D248" s="34"/>
      <c r="E248" s="34"/>
      <c r="F248" s="87"/>
      <c r="G248" s="141"/>
      <c r="H248" s="34"/>
      <c r="I248" s="34"/>
      <c r="J248" s="34"/>
      <c r="K248" s="34"/>
      <c r="L248" s="34"/>
    </row>
    <row r="249" spans="1:12" s="39" customFormat="1" ht="12" customHeight="1" x14ac:dyDescent="0.25">
      <c r="A249" s="34"/>
      <c r="B249" s="34"/>
      <c r="C249" s="34"/>
      <c r="D249" s="34"/>
      <c r="E249" s="34"/>
      <c r="F249" s="87"/>
      <c r="G249" s="141"/>
      <c r="H249" s="34"/>
      <c r="I249" s="34"/>
      <c r="J249" s="34"/>
      <c r="K249" s="34"/>
      <c r="L249" s="34"/>
    </row>
    <row r="250" spans="1:12" s="39" customFormat="1" ht="12" customHeight="1" x14ac:dyDescent="0.25">
      <c r="A250" s="34"/>
      <c r="B250" s="34"/>
      <c r="C250" s="34"/>
      <c r="D250" s="34"/>
      <c r="E250" s="34"/>
      <c r="F250" s="87"/>
      <c r="G250" s="141"/>
      <c r="H250" s="34"/>
      <c r="I250" s="34"/>
      <c r="J250" s="34"/>
      <c r="K250" s="34"/>
      <c r="L250" s="34"/>
    </row>
    <row r="251" spans="1:12" s="39" customFormat="1" ht="12" customHeight="1" x14ac:dyDescent="0.25">
      <c r="A251" s="34"/>
      <c r="B251" s="34"/>
      <c r="C251" s="34"/>
      <c r="D251" s="34"/>
      <c r="E251" s="34"/>
      <c r="F251" s="87"/>
      <c r="G251" s="141"/>
      <c r="H251" s="34"/>
      <c r="I251" s="34"/>
      <c r="J251" s="34"/>
      <c r="K251" s="34"/>
      <c r="L251" s="34"/>
    </row>
    <row r="252" spans="1:12" s="39" customFormat="1" ht="12" customHeight="1" x14ac:dyDescent="0.25">
      <c r="A252" s="34"/>
      <c r="B252" s="34"/>
      <c r="C252" s="34"/>
      <c r="D252" s="34"/>
      <c r="E252" s="34"/>
      <c r="F252" s="87"/>
      <c r="G252" s="141"/>
      <c r="H252" s="34"/>
      <c r="I252" s="34"/>
      <c r="J252" s="34"/>
      <c r="K252" s="34"/>
      <c r="L252" s="34"/>
    </row>
    <row r="253" spans="1:12" s="39" customFormat="1" ht="12" customHeight="1" x14ac:dyDescent="0.25">
      <c r="A253" s="34"/>
      <c r="B253" s="34"/>
      <c r="C253" s="34"/>
      <c r="D253" s="34"/>
      <c r="E253" s="34"/>
      <c r="F253" s="87"/>
      <c r="G253" s="141"/>
      <c r="H253" s="34"/>
      <c r="I253" s="34"/>
      <c r="J253" s="34"/>
      <c r="K253" s="34"/>
      <c r="L253" s="34"/>
    </row>
    <row r="254" spans="1:12" s="39" customFormat="1" x14ac:dyDescent="0.25">
      <c r="A254" s="34"/>
      <c r="B254" s="34"/>
      <c r="C254" s="34"/>
      <c r="D254" s="34"/>
      <c r="E254" s="34"/>
      <c r="F254" s="87"/>
      <c r="G254" s="141"/>
      <c r="H254" s="34"/>
      <c r="I254" s="34"/>
      <c r="J254" s="34"/>
      <c r="K254" s="34"/>
      <c r="L254" s="34"/>
    </row>
    <row r="255" spans="1:12" s="39" customFormat="1" ht="12" customHeight="1" x14ac:dyDescent="0.25">
      <c r="A255" s="34"/>
      <c r="B255" s="34"/>
      <c r="C255" s="34"/>
      <c r="D255" s="34"/>
      <c r="E255" s="34"/>
      <c r="F255" s="87"/>
      <c r="G255" s="141"/>
      <c r="H255" s="34"/>
      <c r="I255" s="34"/>
      <c r="J255" s="34"/>
      <c r="K255" s="34"/>
      <c r="L255" s="34"/>
    </row>
    <row r="256" spans="1:12" s="39" customFormat="1" ht="12" customHeight="1" x14ac:dyDescent="0.25">
      <c r="A256" s="34"/>
      <c r="B256" s="34"/>
      <c r="C256" s="34"/>
      <c r="D256" s="34"/>
      <c r="E256" s="34"/>
      <c r="F256" s="87"/>
      <c r="G256" s="141"/>
      <c r="H256" s="34"/>
      <c r="I256" s="34"/>
      <c r="J256" s="34"/>
      <c r="K256" s="34"/>
      <c r="L256" s="34"/>
    </row>
    <row r="257" spans="1:12" s="39" customFormat="1" ht="12" customHeight="1" x14ac:dyDescent="0.25">
      <c r="A257" s="34"/>
      <c r="B257" s="34"/>
      <c r="C257" s="34"/>
      <c r="D257" s="34"/>
      <c r="E257" s="34"/>
      <c r="F257" s="87"/>
      <c r="G257" s="141"/>
      <c r="H257" s="34"/>
      <c r="I257" s="34"/>
      <c r="J257" s="34"/>
      <c r="K257" s="34"/>
      <c r="L257" s="34"/>
    </row>
    <row r="258" spans="1:12" s="39" customFormat="1" ht="12" customHeight="1" x14ac:dyDescent="0.25">
      <c r="A258" s="34"/>
      <c r="B258" s="34"/>
      <c r="C258" s="34"/>
      <c r="D258" s="34"/>
      <c r="E258" s="34"/>
      <c r="F258" s="87"/>
      <c r="G258" s="141"/>
      <c r="H258" s="34"/>
      <c r="I258" s="34"/>
      <c r="J258" s="34"/>
      <c r="K258" s="34"/>
      <c r="L258" s="34"/>
    </row>
    <row r="259" spans="1:12" s="39" customFormat="1" x14ac:dyDescent="0.25">
      <c r="A259" s="34"/>
      <c r="B259" s="34"/>
      <c r="C259" s="34"/>
      <c r="D259" s="34"/>
      <c r="E259" s="34"/>
      <c r="F259" s="87"/>
      <c r="G259" s="141"/>
      <c r="H259" s="34"/>
      <c r="I259" s="34"/>
      <c r="J259" s="34"/>
      <c r="K259" s="34"/>
      <c r="L259" s="34"/>
    </row>
    <row r="260" spans="1:12" s="39" customFormat="1" ht="12" customHeight="1" x14ac:dyDescent="0.25">
      <c r="A260" s="34"/>
      <c r="B260" s="34"/>
      <c r="C260" s="34"/>
      <c r="D260" s="34"/>
      <c r="E260" s="34"/>
      <c r="F260" s="87"/>
      <c r="G260" s="141"/>
      <c r="H260" s="34"/>
      <c r="I260" s="34"/>
      <c r="J260" s="34"/>
      <c r="K260" s="34"/>
      <c r="L260" s="34"/>
    </row>
    <row r="261" spans="1:12" s="39" customFormat="1" ht="12" customHeight="1" x14ac:dyDescent="0.25">
      <c r="A261" s="34"/>
      <c r="B261" s="34"/>
      <c r="C261" s="34"/>
      <c r="D261" s="34"/>
      <c r="E261" s="34"/>
      <c r="F261" s="87"/>
      <c r="G261" s="141"/>
      <c r="H261" s="34"/>
      <c r="I261" s="34"/>
      <c r="J261" s="34"/>
      <c r="K261" s="34"/>
      <c r="L261" s="34"/>
    </row>
    <row r="262" spans="1:12" s="39" customFormat="1" ht="12" customHeight="1" x14ac:dyDescent="0.25">
      <c r="A262" s="34"/>
      <c r="B262" s="34"/>
      <c r="C262" s="34"/>
      <c r="D262" s="34"/>
      <c r="E262" s="34"/>
      <c r="F262" s="87"/>
      <c r="G262" s="141"/>
      <c r="H262" s="34"/>
      <c r="I262" s="34"/>
      <c r="J262" s="34"/>
      <c r="K262" s="34"/>
      <c r="L262" s="34"/>
    </row>
    <row r="263" spans="1:12" s="39" customFormat="1" ht="12" customHeight="1" x14ac:dyDescent="0.25">
      <c r="A263" s="34"/>
      <c r="B263" s="34"/>
      <c r="C263" s="34"/>
      <c r="D263" s="34"/>
      <c r="E263" s="34"/>
      <c r="F263" s="87"/>
      <c r="G263" s="141"/>
      <c r="H263" s="34"/>
      <c r="I263" s="34"/>
      <c r="J263" s="34"/>
      <c r="K263" s="34"/>
      <c r="L263" s="34"/>
    </row>
    <row r="264" spans="1:12" s="39" customFormat="1" ht="12" customHeight="1" x14ac:dyDescent="0.25">
      <c r="A264" s="34"/>
      <c r="B264" s="34"/>
      <c r="C264" s="34"/>
      <c r="D264" s="34"/>
      <c r="E264" s="34"/>
      <c r="F264" s="87"/>
      <c r="G264" s="141"/>
      <c r="H264" s="34"/>
      <c r="I264" s="34"/>
      <c r="J264" s="34"/>
      <c r="K264" s="34"/>
      <c r="L264" s="34"/>
    </row>
    <row r="265" spans="1:12" s="39" customFormat="1" ht="12" customHeight="1" x14ac:dyDescent="0.25">
      <c r="A265" s="34"/>
      <c r="B265" s="34"/>
      <c r="C265" s="34"/>
      <c r="D265" s="34"/>
      <c r="E265" s="34"/>
      <c r="F265" s="87"/>
      <c r="G265" s="141"/>
      <c r="H265" s="34"/>
      <c r="I265" s="34"/>
      <c r="J265" s="34"/>
      <c r="K265" s="34"/>
      <c r="L265" s="34"/>
    </row>
    <row r="266" spans="1:12" s="39" customFormat="1" ht="12" customHeight="1" x14ac:dyDescent="0.25">
      <c r="A266" s="34"/>
      <c r="B266" s="34"/>
      <c r="C266" s="34"/>
      <c r="D266" s="34"/>
      <c r="E266" s="34"/>
      <c r="F266" s="87"/>
      <c r="G266" s="141"/>
      <c r="H266" s="34"/>
      <c r="I266" s="34"/>
      <c r="J266" s="34"/>
      <c r="K266" s="34"/>
      <c r="L266" s="34"/>
    </row>
    <row r="267" spans="1:12" s="39" customFormat="1" ht="12" customHeight="1" x14ac:dyDescent="0.25">
      <c r="A267" s="34"/>
      <c r="B267" s="34"/>
      <c r="C267" s="34"/>
      <c r="D267" s="34"/>
      <c r="E267" s="34"/>
      <c r="F267" s="87"/>
      <c r="G267" s="141"/>
      <c r="H267" s="34"/>
      <c r="I267" s="34"/>
      <c r="J267" s="34"/>
      <c r="K267" s="34"/>
      <c r="L267" s="34"/>
    </row>
    <row r="268" spans="1:12" s="39" customFormat="1" ht="12" customHeight="1" x14ac:dyDescent="0.25">
      <c r="A268" s="34"/>
      <c r="B268" s="34"/>
      <c r="C268" s="34"/>
      <c r="D268" s="34"/>
      <c r="E268" s="34"/>
      <c r="F268" s="87"/>
      <c r="G268" s="141"/>
      <c r="H268" s="34"/>
      <c r="I268" s="34"/>
      <c r="J268" s="34"/>
      <c r="K268" s="34"/>
      <c r="L268" s="34"/>
    </row>
    <row r="269" spans="1:12" s="60" customFormat="1" x14ac:dyDescent="0.25">
      <c r="A269" s="83"/>
      <c r="B269" s="58"/>
      <c r="C269" s="58"/>
      <c r="D269" s="58"/>
      <c r="E269" s="58"/>
      <c r="F269" s="87"/>
      <c r="G269" s="141"/>
      <c r="H269" s="58"/>
      <c r="I269" s="58"/>
      <c r="J269" s="58"/>
      <c r="K269" s="58"/>
      <c r="L269" s="58"/>
    </row>
    <row r="270" spans="1:12" s="39" customFormat="1" x14ac:dyDescent="0.25">
      <c r="A270" s="34"/>
      <c r="B270" s="34"/>
      <c r="C270" s="34"/>
      <c r="D270" s="34"/>
      <c r="E270" s="34"/>
      <c r="F270" s="87"/>
      <c r="G270" s="141"/>
      <c r="H270" s="34"/>
      <c r="I270" s="34"/>
      <c r="J270" s="34"/>
      <c r="K270" s="34"/>
      <c r="L270" s="34"/>
    </row>
    <row r="271" spans="1:12" s="39" customFormat="1" ht="12" customHeight="1" x14ac:dyDescent="0.25">
      <c r="A271" s="34"/>
      <c r="B271" s="34"/>
      <c r="C271" s="34"/>
      <c r="D271" s="34"/>
      <c r="E271" s="34"/>
      <c r="F271" s="87"/>
      <c r="G271" s="141"/>
      <c r="H271" s="34"/>
      <c r="I271" s="34"/>
      <c r="J271" s="34"/>
      <c r="K271" s="34"/>
      <c r="L271" s="34"/>
    </row>
    <row r="272" spans="1:12" s="39" customFormat="1" ht="12" customHeight="1" x14ac:dyDescent="0.25">
      <c r="A272" s="34"/>
      <c r="B272" s="34"/>
      <c r="C272" s="34"/>
      <c r="D272" s="34"/>
      <c r="E272" s="34"/>
      <c r="F272" s="87"/>
      <c r="G272" s="141"/>
      <c r="H272" s="34"/>
      <c r="I272" s="34"/>
      <c r="J272" s="34"/>
      <c r="K272" s="34"/>
      <c r="L272" s="34"/>
    </row>
    <row r="273" spans="1:12" s="39" customFormat="1" ht="12" customHeight="1" x14ac:dyDescent="0.25">
      <c r="A273" s="34"/>
      <c r="B273" s="34"/>
      <c r="C273" s="34"/>
      <c r="D273" s="34"/>
      <c r="E273" s="34"/>
      <c r="F273" s="87"/>
      <c r="G273" s="141"/>
      <c r="H273" s="34"/>
      <c r="I273" s="34"/>
      <c r="J273" s="34"/>
      <c r="K273" s="34"/>
      <c r="L273" s="34"/>
    </row>
    <row r="274" spans="1:12" s="39" customFormat="1" ht="12" customHeight="1" x14ac:dyDescent="0.25">
      <c r="A274" s="34"/>
      <c r="B274" s="34"/>
      <c r="C274" s="34"/>
      <c r="D274" s="34"/>
      <c r="E274" s="34"/>
      <c r="F274" s="87"/>
      <c r="G274" s="141"/>
      <c r="H274" s="34"/>
      <c r="I274" s="34"/>
      <c r="J274" s="34"/>
      <c r="K274" s="34"/>
      <c r="L274" s="34"/>
    </row>
    <row r="275" spans="1:12" s="39" customFormat="1" ht="12" customHeight="1" x14ac:dyDescent="0.25">
      <c r="A275" s="34"/>
      <c r="B275" s="34"/>
      <c r="C275" s="34"/>
      <c r="D275" s="34"/>
      <c r="E275" s="34"/>
      <c r="F275" s="87"/>
      <c r="G275" s="141"/>
      <c r="H275" s="34"/>
      <c r="I275" s="34"/>
      <c r="J275" s="34"/>
      <c r="K275" s="34"/>
      <c r="L275" s="34"/>
    </row>
    <row r="276" spans="1:12" s="39" customFormat="1" ht="12" customHeight="1" x14ac:dyDescent="0.25">
      <c r="A276" s="34"/>
      <c r="B276" s="34"/>
      <c r="C276" s="34"/>
      <c r="D276" s="34"/>
      <c r="E276" s="34"/>
      <c r="F276" s="87"/>
      <c r="G276" s="141"/>
      <c r="H276" s="34"/>
      <c r="I276" s="34"/>
      <c r="J276" s="34"/>
      <c r="K276" s="34"/>
      <c r="L276" s="34"/>
    </row>
    <row r="277" spans="1:12" s="39" customFormat="1" ht="12" customHeight="1" x14ac:dyDescent="0.25">
      <c r="A277" s="34"/>
      <c r="B277" s="34"/>
      <c r="C277" s="34"/>
      <c r="D277" s="34"/>
      <c r="E277" s="34"/>
      <c r="F277" s="87"/>
      <c r="G277" s="141"/>
      <c r="H277" s="34"/>
      <c r="I277" s="34"/>
      <c r="J277" s="34"/>
      <c r="K277" s="34"/>
      <c r="L277" s="34"/>
    </row>
    <row r="278" spans="1:12" s="39" customFormat="1" ht="12" customHeight="1" x14ac:dyDescent="0.25">
      <c r="A278" s="34"/>
      <c r="B278" s="34"/>
      <c r="C278" s="34"/>
      <c r="D278" s="34"/>
      <c r="E278" s="34"/>
      <c r="F278" s="87"/>
      <c r="G278" s="141"/>
      <c r="H278" s="34"/>
      <c r="I278" s="34"/>
      <c r="J278" s="34"/>
      <c r="K278" s="34"/>
      <c r="L278" s="34"/>
    </row>
    <row r="279" spans="1:12" s="39" customFormat="1" x14ac:dyDescent="0.25">
      <c r="A279" s="34"/>
      <c r="B279" s="34"/>
      <c r="C279" s="34"/>
      <c r="D279" s="34"/>
      <c r="E279" s="34"/>
      <c r="F279" s="87"/>
      <c r="G279" s="141"/>
      <c r="H279" s="34"/>
      <c r="I279" s="34"/>
      <c r="J279" s="34"/>
      <c r="K279" s="34"/>
      <c r="L279" s="34"/>
    </row>
    <row r="280" spans="1:12" s="39" customFormat="1" ht="12" customHeight="1" x14ac:dyDescent="0.25">
      <c r="A280" s="34"/>
      <c r="B280" s="34"/>
      <c r="C280" s="34"/>
      <c r="D280" s="34"/>
      <c r="E280" s="34"/>
      <c r="F280" s="87"/>
      <c r="G280" s="141"/>
      <c r="H280" s="34"/>
      <c r="I280" s="34"/>
      <c r="J280" s="34"/>
      <c r="K280" s="34"/>
      <c r="L280" s="34"/>
    </row>
    <row r="281" spans="1:12" s="39" customFormat="1" ht="12" customHeight="1" x14ac:dyDescent="0.25">
      <c r="A281" s="34"/>
      <c r="B281" s="34"/>
      <c r="C281" s="34"/>
      <c r="D281" s="34"/>
      <c r="E281" s="34"/>
      <c r="F281" s="87"/>
      <c r="G281" s="141"/>
      <c r="H281" s="34"/>
      <c r="I281" s="34"/>
      <c r="J281" s="34"/>
      <c r="K281" s="34"/>
      <c r="L281" s="34"/>
    </row>
    <row r="282" spans="1:12" s="39" customFormat="1" ht="12" customHeight="1" x14ac:dyDescent="0.25">
      <c r="A282" s="34"/>
      <c r="B282" s="34"/>
      <c r="C282" s="34"/>
      <c r="D282" s="34"/>
      <c r="E282" s="34"/>
      <c r="F282" s="87"/>
      <c r="G282" s="141"/>
      <c r="H282" s="34"/>
      <c r="I282" s="34"/>
      <c r="J282" s="34"/>
      <c r="K282" s="34"/>
      <c r="L282" s="34"/>
    </row>
    <row r="283" spans="1:12" s="39" customFormat="1" ht="12" customHeight="1" x14ac:dyDescent="0.25">
      <c r="A283" s="34"/>
      <c r="B283" s="34"/>
      <c r="C283" s="34"/>
      <c r="D283" s="34"/>
      <c r="E283" s="34"/>
      <c r="F283" s="87"/>
      <c r="G283" s="141"/>
      <c r="H283" s="34"/>
      <c r="I283" s="34"/>
      <c r="J283" s="34"/>
      <c r="K283" s="34"/>
      <c r="L283" s="34"/>
    </row>
    <row r="284" spans="1:12" s="39" customFormat="1" ht="12" customHeight="1" x14ac:dyDescent="0.25">
      <c r="A284" s="34"/>
      <c r="B284" s="34"/>
      <c r="C284" s="34"/>
      <c r="D284" s="34"/>
      <c r="E284" s="34"/>
      <c r="F284" s="87"/>
      <c r="G284" s="141"/>
      <c r="H284" s="34"/>
      <c r="I284" s="34"/>
      <c r="J284" s="34"/>
      <c r="K284" s="34"/>
      <c r="L284" s="34"/>
    </row>
    <row r="285" spans="1:12" s="39" customFormat="1" ht="12" customHeight="1" x14ac:dyDescent="0.25">
      <c r="A285" s="34"/>
      <c r="B285" s="34"/>
      <c r="C285" s="34"/>
      <c r="D285" s="34"/>
      <c r="E285" s="34"/>
      <c r="F285" s="87"/>
      <c r="G285" s="141"/>
      <c r="H285" s="34"/>
      <c r="I285" s="34"/>
      <c r="J285" s="34"/>
      <c r="K285" s="34"/>
      <c r="L285" s="34"/>
    </row>
    <row r="286" spans="1:12" s="39" customFormat="1" ht="12" customHeight="1" x14ac:dyDescent="0.25">
      <c r="A286" s="34"/>
      <c r="B286" s="34"/>
      <c r="C286" s="34"/>
      <c r="D286" s="34"/>
      <c r="E286" s="34"/>
      <c r="F286" s="87"/>
      <c r="G286" s="141"/>
      <c r="H286" s="34"/>
      <c r="I286" s="34"/>
      <c r="J286" s="34"/>
      <c r="K286" s="34"/>
      <c r="L286" s="34"/>
    </row>
    <row r="287" spans="1:12" s="39" customFormat="1" ht="12" customHeight="1" x14ac:dyDescent="0.25">
      <c r="A287" s="34"/>
      <c r="B287" s="34"/>
      <c r="C287" s="34"/>
      <c r="D287" s="34"/>
      <c r="E287" s="34"/>
      <c r="F287" s="87"/>
      <c r="G287" s="141"/>
      <c r="H287" s="34"/>
      <c r="I287" s="34"/>
      <c r="J287" s="34"/>
      <c r="K287" s="34"/>
      <c r="L287" s="34"/>
    </row>
    <row r="288" spans="1:12" s="39" customFormat="1" x14ac:dyDescent="0.25">
      <c r="A288" s="34"/>
      <c r="B288" s="34"/>
      <c r="C288" s="34"/>
      <c r="D288" s="34"/>
      <c r="E288" s="34"/>
      <c r="F288" s="87"/>
      <c r="G288" s="141"/>
      <c r="H288" s="34"/>
      <c r="I288" s="34"/>
      <c r="J288" s="34"/>
      <c r="K288" s="34"/>
      <c r="L288" s="34"/>
    </row>
    <row r="289" spans="1:12" s="39" customFormat="1" ht="12" customHeight="1" x14ac:dyDescent="0.25">
      <c r="A289" s="34"/>
      <c r="B289" s="34"/>
      <c r="C289" s="34"/>
      <c r="D289" s="34"/>
      <c r="E289" s="34"/>
      <c r="F289" s="87"/>
      <c r="G289" s="141"/>
      <c r="H289" s="34"/>
      <c r="I289" s="34"/>
      <c r="J289" s="34"/>
      <c r="K289" s="34"/>
      <c r="L289" s="34"/>
    </row>
    <row r="290" spans="1:12" s="39" customFormat="1" ht="12" customHeight="1" x14ac:dyDescent="0.25">
      <c r="A290" s="34"/>
      <c r="B290" s="34"/>
      <c r="C290" s="34"/>
      <c r="D290" s="34"/>
      <c r="E290" s="34"/>
      <c r="F290" s="87"/>
      <c r="G290" s="141"/>
      <c r="H290" s="34"/>
      <c r="I290" s="34"/>
      <c r="J290" s="34"/>
      <c r="K290" s="34"/>
      <c r="L290" s="34"/>
    </row>
    <row r="291" spans="1:12" x14ac:dyDescent="0.25">
      <c r="A291" s="83"/>
      <c r="B291" s="7"/>
      <c r="C291" s="7"/>
      <c r="D291" s="7"/>
      <c r="E291" s="7"/>
      <c r="F291" s="87"/>
      <c r="G291" s="141"/>
      <c r="H291" s="7"/>
      <c r="I291" s="7"/>
      <c r="J291" s="7"/>
      <c r="K291" s="7"/>
      <c r="L291" s="7"/>
    </row>
    <row r="292" spans="1:12" s="39" customFormat="1" x14ac:dyDescent="0.25">
      <c r="A292" s="34"/>
      <c r="B292" s="34"/>
      <c r="C292" s="34"/>
      <c r="D292" s="34"/>
      <c r="E292" s="34"/>
      <c r="F292" s="87"/>
      <c r="G292" s="141"/>
      <c r="H292" s="34"/>
      <c r="I292" s="34"/>
      <c r="J292" s="34"/>
      <c r="K292" s="34"/>
      <c r="L292" s="34"/>
    </row>
    <row r="293" spans="1:12" s="39" customFormat="1" ht="12" customHeight="1" x14ac:dyDescent="0.25">
      <c r="A293" s="34"/>
      <c r="B293" s="34"/>
      <c r="C293" s="34"/>
      <c r="D293" s="34"/>
      <c r="E293" s="34"/>
      <c r="F293" s="87"/>
      <c r="G293" s="141"/>
      <c r="H293" s="34"/>
      <c r="I293" s="34"/>
      <c r="J293" s="34"/>
      <c r="K293" s="34"/>
      <c r="L293" s="34"/>
    </row>
    <row r="294" spans="1:12" s="39" customFormat="1" ht="12" customHeight="1" x14ac:dyDescent="0.25">
      <c r="A294" s="34"/>
      <c r="B294" s="34"/>
      <c r="C294" s="34"/>
      <c r="D294" s="34"/>
      <c r="E294" s="34"/>
      <c r="F294" s="87"/>
      <c r="G294" s="141"/>
      <c r="H294" s="34"/>
      <c r="I294" s="34"/>
      <c r="J294" s="34"/>
      <c r="K294" s="34"/>
      <c r="L294" s="34"/>
    </row>
    <row r="295" spans="1:12" s="39" customFormat="1" x14ac:dyDescent="0.25">
      <c r="A295" s="34"/>
      <c r="B295" s="34"/>
      <c r="C295" s="34"/>
      <c r="D295" s="34"/>
      <c r="E295" s="34"/>
      <c r="F295" s="87"/>
      <c r="G295" s="141"/>
      <c r="H295" s="34"/>
      <c r="I295" s="34"/>
      <c r="J295" s="34"/>
      <c r="K295" s="34"/>
      <c r="L295" s="34"/>
    </row>
    <row r="296" spans="1:12" s="39" customFormat="1" ht="12" customHeight="1" x14ac:dyDescent="0.25">
      <c r="A296" s="34"/>
      <c r="B296" s="34"/>
      <c r="C296" s="34"/>
      <c r="D296" s="34"/>
      <c r="E296" s="34"/>
      <c r="F296" s="87"/>
      <c r="G296" s="141"/>
      <c r="H296" s="34"/>
      <c r="I296" s="34"/>
      <c r="J296" s="34"/>
      <c r="K296" s="34"/>
      <c r="L296" s="34"/>
    </row>
    <row r="297" spans="1:12" s="39" customFormat="1" ht="12" customHeight="1" x14ac:dyDescent="0.25">
      <c r="A297" s="34"/>
      <c r="B297" s="34"/>
      <c r="C297" s="34"/>
      <c r="D297" s="34"/>
      <c r="E297" s="34"/>
      <c r="F297" s="87"/>
      <c r="G297" s="141"/>
      <c r="H297" s="34"/>
      <c r="I297" s="34"/>
      <c r="J297" s="34"/>
      <c r="K297" s="34"/>
      <c r="L297" s="34"/>
    </row>
    <row r="298" spans="1:12" s="39" customFormat="1" ht="12" customHeight="1" x14ac:dyDescent="0.25">
      <c r="A298" s="34"/>
      <c r="B298" s="34"/>
      <c r="C298" s="34"/>
      <c r="D298" s="34"/>
      <c r="E298" s="34"/>
      <c r="F298" s="87"/>
      <c r="G298" s="141"/>
      <c r="H298" s="34"/>
      <c r="I298" s="34"/>
      <c r="J298" s="34"/>
      <c r="K298" s="34"/>
      <c r="L298" s="34"/>
    </row>
    <row r="299" spans="1:12" s="39" customFormat="1" ht="12" customHeight="1" x14ac:dyDescent="0.25">
      <c r="A299" s="34"/>
      <c r="B299" s="34"/>
      <c r="C299" s="34"/>
      <c r="D299" s="34"/>
      <c r="E299" s="34"/>
      <c r="F299" s="87"/>
      <c r="G299" s="141"/>
      <c r="H299" s="34"/>
      <c r="I299" s="34"/>
      <c r="J299" s="34"/>
      <c r="K299" s="34"/>
      <c r="L299" s="34"/>
    </row>
    <row r="300" spans="1:12" s="39" customFormat="1" ht="12" customHeight="1" x14ac:dyDescent="0.25">
      <c r="A300" s="34"/>
      <c r="B300" s="34"/>
      <c r="C300" s="34"/>
      <c r="D300" s="34"/>
      <c r="E300" s="34"/>
      <c r="F300" s="87"/>
      <c r="G300" s="141"/>
      <c r="H300" s="34"/>
      <c r="I300" s="34"/>
      <c r="J300" s="34"/>
      <c r="K300" s="34"/>
      <c r="L300" s="34"/>
    </row>
    <row r="301" spans="1:12" s="39" customFormat="1" ht="12" customHeight="1" x14ac:dyDescent="0.25">
      <c r="A301" s="34"/>
      <c r="B301" s="34"/>
      <c r="C301" s="34"/>
      <c r="D301" s="34"/>
      <c r="E301" s="34"/>
      <c r="F301" s="87"/>
      <c r="G301" s="141"/>
      <c r="H301" s="34"/>
      <c r="I301" s="34"/>
      <c r="J301" s="34"/>
      <c r="K301" s="34"/>
      <c r="L301" s="34"/>
    </row>
    <row r="302" spans="1:12" s="39" customFormat="1" ht="12" customHeight="1" x14ac:dyDescent="0.25">
      <c r="A302" s="34"/>
      <c r="B302" s="34"/>
      <c r="C302" s="34"/>
      <c r="D302" s="34"/>
      <c r="E302" s="34"/>
      <c r="F302" s="87"/>
      <c r="G302" s="141"/>
      <c r="H302" s="34"/>
      <c r="I302" s="34"/>
      <c r="J302" s="34"/>
      <c r="K302" s="34"/>
      <c r="L302" s="34"/>
    </row>
    <row r="303" spans="1:12" s="39" customFormat="1" ht="12" customHeight="1" x14ac:dyDescent="0.25">
      <c r="A303" s="34"/>
      <c r="B303" s="34"/>
      <c r="C303" s="34"/>
      <c r="D303" s="34"/>
      <c r="E303" s="34"/>
      <c r="F303" s="87"/>
      <c r="G303" s="141"/>
      <c r="H303" s="34"/>
      <c r="I303" s="34"/>
      <c r="J303" s="34"/>
      <c r="K303" s="34"/>
      <c r="L303" s="34"/>
    </row>
    <row r="304" spans="1:12" s="39" customFormat="1" ht="12" customHeight="1" x14ac:dyDescent="0.25">
      <c r="A304" s="34"/>
      <c r="B304" s="34"/>
      <c r="C304" s="34"/>
      <c r="D304" s="34"/>
      <c r="E304" s="34"/>
      <c r="F304" s="87"/>
      <c r="G304" s="141"/>
      <c r="H304" s="34"/>
      <c r="I304" s="34"/>
      <c r="J304" s="34"/>
      <c r="K304" s="34"/>
      <c r="L304" s="34"/>
    </row>
    <row r="305" spans="1:12" s="39" customFormat="1" x14ac:dyDescent="0.25">
      <c r="A305" s="34"/>
      <c r="B305" s="34"/>
      <c r="C305" s="34"/>
      <c r="D305" s="34"/>
      <c r="E305" s="34"/>
      <c r="F305" s="87"/>
      <c r="G305" s="141"/>
      <c r="H305" s="34"/>
      <c r="I305" s="34"/>
      <c r="J305" s="34"/>
      <c r="K305" s="34"/>
      <c r="L305" s="34"/>
    </row>
    <row r="306" spans="1:12" s="39" customFormat="1" ht="12" customHeight="1" x14ac:dyDescent="0.25">
      <c r="A306" s="34"/>
      <c r="B306" s="34"/>
      <c r="C306" s="34"/>
      <c r="D306" s="34"/>
      <c r="E306" s="34"/>
      <c r="F306" s="87"/>
      <c r="G306" s="141"/>
      <c r="H306" s="34"/>
      <c r="I306" s="34"/>
      <c r="J306" s="34"/>
      <c r="K306" s="34"/>
      <c r="L306" s="34"/>
    </row>
    <row r="307" spans="1:12" s="39" customFormat="1" ht="12" customHeight="1" x14ac:dyDescent="0.25">
      <c r="A307" s="34"/>
      <c r="B307" s="34"/>
      <c r="C307" s="34"/>
      <c r="D307" s="34"/>
      <c r="E307" s="34"/>
      <c r="F307" s="87"/>
      <c r="G307" s="141"/>
      <c r="H307" s="34"/>
      <c r="I307" s="34"/>
      <c r="J307" s="34"/>
      <c r="K307" s="34"/>
      <c r="L307" s="34"/>
    </row>
    <row r="308" spans="1:12" s="39" customFormat="1" ht="12" customHeight="1" x14ac:dyDescent="0.25">
      <c r="A308" s="34"/>
      <c r="B308" s="34"/>
      <c r="C308" s="34"/>
      <c r="D308" s="34"/>
      <c r="E308" s="34"/>
      <c r="F308" s="87"/>
      <c r="G308" s="141"/>
      <c r="H308" s="34"/>
      <c r="I308" s="34"/>
      <c r="J308" s="34"/>
      <c r="K308" s="34"/>
      <c r="L308" s="34"/>
    </row>
    <row r="309" spans="1:12" s="39" customFormat="1" ht="12" customHeight="1" x14ac:dyDescent="0.25">
      <c r="A309" s="34"/>
      <c r="B309" s="34"/>
      <c r="C309" s="34"/>
      <c r="D309" s="34"/>
      <c r="E309" s="34"/>
      <c r="F309" s="87"/>
      <c r="G309" s="141"/>
      <c r="H309" s="34"/>
      <c r="I309" s="34"/>
      <c r="J309" s="34"/>
      <c r="K309" s="34"/>
      <c r="L309" s="34"/>
    </row>
    <row r="310" spans="1:12" s="39" customFormat="1" ht="12" customHeight="1" x14ac:dyDescent="0.25">
      <c r="A310" s="34"/>
      <c r="B310" s="34"/>
      <c r="C310" s="34"/>
      <c r="D310" s="34"/>
      <c r="E310" s="34"/>
      <c r="F310" s="87"/>
      <c r="G310" s="141"/>
      <c r="H310" s="34"/>
      <c r="I310" s="34"/>
      <c r="J310" s="34"/>
      <c r="K310" s="34"/>
      <c r="L310" s="34"/>
    </row>
    <row r="311" spans="1:12" s="39" customFormat="1" ht="12" customHeight="1" x14ac:dyDescent="0.25">
      <c r="A311" s="34"/>
      <c r="B311" s="34"/>
      <c r="C311" s="34"/>
      <c r="D311" s="34"/>
      <c r="E311" s="34"/>
      <c r="F311" s="87"/>
      <c r="G311" s="141"/>
      <c r="H311" s="34"/>
      <c r="I311" s="34"/>
      <c r="J311" s="34"/>
      <c r="K311" s="34"/>
      <c r="L311" s="34"/>
    </row>
    <row r="312" spans="1:12" s="39" customFormat="1" x14ac:dyDescent="0.25">
      <c r="A312" s="34"/>
      <c r="B312" s="34"/>
      <c r="C312" s="34"/>
      <c r="D312" s="34"/>
      <c r="E312" s="34"/>
      <c r="F312" s="87"/>
      <c r="G312" s="141"/>
      <c r="H312" s="34"/>
      <c r="I312" s="34"/>
      <c r="J312" s="34"/>
      <c r="K312" s="34"/>
      <c r="L312" s="34"/>
    </row>
    <row r="313" spans="1:12" s="39" customFormat="1" ht="12" customHeight="1" x14ac:dyDescent="0.25">
      <c r="A313" s="34"/>
      <c r="B313" s="34"/>
      <c r="C313" s="34"/>
      <c r="D313" s="34"/>
      <c r="E313" s="34"/>
      <c r="F313" s="87"/>
      <c r="G313" s="141"/>
      <c r="H313" s="34"/>
      <c r="I313" s="34"/>
      <c r="J313" s="34"/>
      <c r="K313" s="34"/>
      <c r="L313" s="34"/>
    </row>
    <row r="314" spans="1:12" s="39" customFormat="1" ht="12" customHeight="1" x14ac:dyDescent="0.25">
      <c r="A314" s="34"/>
      <c r="B314" s="34"/>
      <c r="C314" s="34"/>
      <c r="D314" s="34"/>
      <c r="E314" s="34"/>
      <c r="F314" s="87"/>
      <c r="G314" s="141"/>
      <c r="H314" s="34"/>
      <c r="I314" s="34"/>
      <c r="J314" s="34"/>
      <c r="K314" s="34"/>
      <c r="L314" s="34"/>
    </row>
    <row r="315" spans="1:12" s="39" customFormat="1" ht="12" customHeight="1" x14ac:dyDescent="0.25">
      <c r="A315" s="34"/>
      <c r="B315" s="34"/>
      <c r="C315" s="34"/>
      <c r="D315" s="34"/>
      <c r="E315" s="34"/>
      <c r="F315" s="87"/>
      <c r="G315" s="141"/>
      <c r="H315" s="34"/>
      <c r="I315" s="34"/>
      <c r="J315" s="34"/>
      <c r="K315" s="34"/>
      <c r="L315" s="34"/>
    </row>
    <row r="316" spans="1:12" s="39" customFormat="1" ht="12" customHeight="1" x14ac:dyDescent="0.25">
      <c r="A316" s="34"/>
      <c r="B316" s="34"/>
      <c r="C316" s="34"/>
      <c r="D316" s="34"/>
      <c r="E316" s="34"/>
      <c r="F316" s="87"/>
      <c r="G316" s="141"/>
      <c r="H316" s="34"/>
      <c r="I316" s="34"/>
      <c r="J316" s="34"/>
      <c r="K316" s="34"/>
      <c r="L316" s="34"/>
    </row>
    <row r="317" spans="1:12" s="39" customFormat="1" ht="12" customHeight="1" x14ac:dyDescent="0.25">
      <c r="A317" s="34"/>
      <c r="B317" s="34"/>
      <c r="C317" s="34"/>
      <c r="D317" s="34"/>
      <c r="E317" s="34"/>
      <c r="F317" s="87"/>
      <c r="G317" s="141"/>
      <c r="H317" s="34"/>
      <c r="I317" s="34"/>
      <c r="J317" s="34"/>
      <c r="K317" s="34"/>
      <c r="L317" s="34"/>
    </row>
    <row r="318" spans="1:12" s="39" customFormat="1" ht="12" customHeight="1" x14ac:dyDescent="0.25">
      <c r="A318" s="34"/>
      <c r="B318" s="34"/>
      <c r="C318" s="34"/>
      <c r="D318" s="34"/>
      <c r="E318" s="34"/>
      <c r="F318" s="87"/>
      <c r="G318" s="141"/>
      <c r="H318" s="34"/>
      <c r="I318" s="34"/>
      <c r="J318" s="34"/>
      <c r="K318" s="34"/>
      <c r="L318" s="34"/>
    </row>
    <row r="319" spans="1:12" s="39" customFormat="1" ht="12" customHeight="1" x14ac:dyDescent="0.25">
      <c r="A319" s="34"/>
      <c r="B319" s="34"/>
      <c r="C319" s="34"/>
      <c r="D319" s="34"/>
      <c r="E319" s="34"/>
      <c r="F319" s="87"/>
      <c r="G319" s="141"/>
      <c r="H319" s="34"/>
      <c r="I319" s="34"/>
      <c r="J319" s="34"/>
      <c r="K319" s="34"/>
      <c r="L319" s="34"/>
    </row>
    <row r="320" spans="1:12" s="39" customFormat="1" ht="12" customHeight="1" x14ac:dyDescent="0.25">
      <c r="A320" s="34"/>
      <c r="B320" s="34"/>
      <c r="C320" s="34"/>
      <c r="D320" s="34"/>
      <c r="E320" s="34"/>
      <c r="F320" s="87"/>
      <c r="G320" s="34"/>
      <c r="H320" s="34"/>
      <c r="I320" s="34"/>
      <c r="J320" s="34"/>
      <c r="K320" s="34"/>
      <c r="L320" s="34"/>
    </row>
    <row r="321" spans="1:12" s="39" customFormat="1" ht="12" customHeight="1" x14ac:dyDescent="0.25">
      <c r="A321" s="34"/>
      <c r="B321" s="34"/>
      <c r="C321" s="34"/>
      <c r="D321" s="34"/>
      <c r="E321" s="34"/>
      <c r="F321" s="87"/>
      <c r="G321" s="34"/>
      <c r="H321" s="34"/>
      <c r="I321" s="34"/>
      <c r="J321" s="34"/>
      <c r="K321" s="34"/>
      <c r="L321" s="34"/>
    </row>
    <row r="322" spans="1:12" s="39" customFormat="1" x14ac:dyDescent="0.25">
      <c r="A322" s="34"/>
      <c r="B322" s="34"/>
      <c r="C322" s="34"/>
      <c r="D322" s="34"/>
      <c r="E322" s="34"/>
      <c r="F322" s="87"/>
      <c r="G322" s="34"/>
      <c r="H322" s="34"/>
      <c r="I322" s="34"/>
      <c r="J322" s="34"/>
      <c r="K322" s="34"/>
      <c r="L322" s="34"/>
    </row>
    <row r="323" spans="1:12" s="39" customFormat="1" ht="12" customHeight="1" x14ac:dyDescent="0.25">
      <c r="A323" s="34"/>
      <c r="B323" s="34"/>
      <c r="C323" s="34"/>
      <c r="D323" s="34"/>
      <c r="E323" s="34"/>
      <c r="F323" s="87"/>
      <c r="G323" s="34"/>
      <c r="H323" s="34"/>
      <c r="I323" s="34"/>
      <c r="J323" s="34"/>
      <c r="K323" s="34"/>
      <c r="L323" s="34"/>
    </row>
    <row r="324" spans="1:12" s="39" customFormat="1" ht="12" customHeight="1" x14ac:dyDescent="0.25">
      <c r="A324" s="34"/>
      <c r="B324" s="34"/>
      <c r="C324" s="34"/>
      <c r="D324" s="34"/>
      <c r="E324" s="34"/>
      <c r="F324" s="87"/>
      <c r="G324" s="34"/>
      <c r="H324" s="34"/>
      <c r="I324" s="34"/>
      <c r="J324" s="34"/>
      <c r="K324" s="34"/>
      <c r="L324" s="34"/>
    </row>
    <row r="325" spans="1:12" s="39" customFormat="1" ht="12" customHeight="1" x14ac:dyDescent="0.25">
      <c r="A325" s="34"/>
      <c r="B325" s="34"/>
      <c r="C325" s="34"/>
      <c r="D325" s="34"/>
      <c r="E325" s="34"/>
      <c r="F325" s="87"/>
      <c r="G325" s="34"/>
      <c r="H325" s="34"/>
      <c r="I325" s="34"/>
      <c r="J325" s="34"/>
      <c r="K325" s="34"/>
      <c r="L325" s="34"/>
    </row>
    <row r="326" spans="1:12" s="39" customFormat="1" ht="12" customHeight="1" x14ac:dyDescent="0.25">
      <c r="A326" s="34"/>
      <c r="B326" s="34"/>
      <c r="C326" s="34"/>
      <c r="D326" s="34"/>
      <c r="E326" s="34"/>
      <c r="F326" s="87"/>
      <c r="G326" s="34"/>
      <c r="H326" s="34"/>
      <c r="I326" s="34"/>
      <c r="J326" s="34"/>
      <c r="K326" s="34"/>
      <c r="L326" s="34"/>
    </row>
    <row r="327" spans="1:12" s="39" customFormat="1" ht="12" customHeight="1" x14ac:dyDescent="0.25">
      <c r="A327" s="34"/>
      <c r="B327" s="34"/>
      <c r="C327" s="34"/>
      <c r="D327" s="34"/>
      <c r="E327" s="34"/>
      <c r="F327" s="87"/>
      <c r="G327" s="34"/>
      <c r="H327" s="34"/>
      <c r="I327" s="34"/>
      <c r="J327" s="34"/>
      <c r="K327" s="34"/>
      <c r="L327" s="34"/>
    </row>
    <row r="328" spans="1:12" s="39" customFormat="1" ht="12" customHeight="1" x14ac:dyDescent="0.25">
      <c r="A328" s="34"/>
      <c r="B328" s="34"/>
      <c r="C328" s="34"/>
      <c r="D328" s="34"/>
      <c r="E328" s="34"/>
      <c r="F328" s="87"/>
      <c r="G328" s="34"/>
      <c r="H328" s="34"/>
      <c r="I328" s="34"/>
      <c r="J328" s="34"/>
      <c r="K328" s="34"/>
      <c r="L328" s="34"/>
    </row>
    <row r="329" spans="1:12" s="39" customFormat="1" ht="12" customHeight="1" x14ac:dyDescent="0.25">
      <c r="A329" s="34"/>
      <c r="B329" s="34"/>
      <c r="C329" s="34"/>
      <c r="D329" s="34"/>
      <c r="E329" s="34"/>
      <c r="F329" s="87"/>
      <c r="G329" s="34"/>
      <c r="H329" s="34"/>
      <c r="I329" s="34"/>
      <c r="J329" s="34"/>
      <c r="K329" s="34"/>
      <c r="L329" s="34"/>
    </row>
    <row r="330" spans="1:12" s="39" customFormat="1" ht="12" customHeight="1" x14ac:dyDescent="0.25">
      <c r="A330" s="34"/>
      <c r="B330" s="34"/>
      <c r="C330" s="34"/>
      <c r="D330" s="34"/>
      <c r="E330" s="34"/>
      <c r="F330" s="87"/>
      <c r="G330" s="34"/>
      <c r="H330" s="34"/>
      <c r="I330" s="34"/>
      <c r="J330" s="34"/>
      <c r="K330" s="34"/>
      <c r="L330" s="34"/>
    </row>
    <row r="331" spans="1:12" s="39" customFormat="1" ht="12" customHeight="1" x14ac:dyDescent="0.25">
      <c r="A331" s="34"/>
      <c r="B331" s="34"/>
      <c r="C331" s="34"/>
      <c r="D331" s="34"/>
      <c r="E331" s="34"/>
      <c r="F331" s="87"/>
      <c r="G331" s="34"/>
      <c r="H331" s="34"/>
      <c r="I331" s="34"/>
      <c r="J331" s="34"/>
      <c r="K331" s="34"/>
      <c r="L331" s="34"/>
    </row>
    <row r="332" spans="1:12" s="39" customFormat="1" x14ac:dyDescent="0.25">
      <c r="A332" s="34"/>
      <c r="B332" s="34"/>
      <c r="C332" s="34"/>
      <c r="D332" s="34"/>
      <c r="E332" s="34"/>
      <c r="F332" s="87"/>
      <c r="G332" s="34"/>
      <c r="H332" s="34"/>
      <c r="I332" s="34"/>
      <c r="J332" s="34"/>
      <c r="K332" s="34"/>
      <c r="L332" s="34"/>
    </row>
    <row r="333" spans="1:12" s="39" customFormat="1" ht="12" customHeight="1" x14ac:dyDescent="0.25">
      <c r="A333" s="34"/>
      <c r="B333" s="34"/>
      <c r="C333" s="34"/>
      <c r="D333" s="34"/>
      <c r="E333" s="34"/>
      <c r="F333" s="87"/>
      <c r="G333" s="34"/>
      <c r="H333" s="34"/>
      <c r="I333" s="34"/>
      <c r="J333" s="34"/>
      <c r="K333" s="34"/>
      <c r="L333" s="34"/>
    </row>
    <row r="334" spans="1:12" s="39" customFormat="1" ht="12" customHeight="1" x14ac:dyDescent="0.25">
      <c r="A334" s="34"/>
      <c r="B334" s="34"/>
      <c r="C334" s="34"/>
      <c r="D334" s="34"/>
      <c r="E334" s="34"/>
      <c r="F334" s="87"/>
      <c r="G334" s="34"/>
      <c r="H334" s="34"/>
      <c r="I334" s="34"/>
      <c r="J334" s="34"/>
      <c r="K334" s="34"/>
      <c r="L334" s="34"/>
    </row>
    <row r="335" spans="1:12" s="39" customFormat="1" x14ac:dyDescent="0.25">
      <c r="A335" s="34"/>
      <c r="B335" s="34"/>
      <c r="C335" s="34"/>
      <c r="D335" s="34"/>
      <c r="E335" s="34"/>
      <c r="F335" s="87"/>
      <c r="G335" s="34"/>
      <c r="H335" s="34"/>
      <c r="I335" s="34"/>
      <c r="J335" s="34"/>
      <c r="K335" s="34"/>
      <c r="L335" s="34"/>
    </row>
    <row r="336" spans="1:12" s="39" customFormat="1" ht="12" customHeight="1" x14ac:dyDescent="0.25">
      <c r="A336" s="34"/>
      <c r="B336" s="34"/>
      <c r="C336" s="34"/>
      <c r="D336" s="34"/>
      <c r="E336" s="34"/>
      <c r="F336" s="87"/>
      <c r="G336" s="34"/>
      <c r="H336" s="34"/>
      <c r="I336" s="34"/>
      <c r="J336" s="34"/>
      <c r="K336" s="34"/>
      <c r="L336" s="34"/>
    </row>
    <row r="337" spans="1:12" s="39" customFormat="1" ht="12" customHeight="1" x14ac:dyDescent="0.25">
      <c r="A337" s="34"/>
      <c r="B337" s="34"/>
      <c r="C337" s="34"/>
      <c r="D337" s="34"/>
      <c r="E337" s="34"/>
      <c r="F337" s="87"/>
      <c r="G337" s="34"/>
      <c r="H337" s="34"/>
      <c r="I337" s="34"/>
      <c r="J337" s="34"/>
      <c r="K337" s="34"/>
      <c r="L337" s="34"/>
    </row>
    <row r="338" spans="1:12" s="39" customFormat="1" ht="12" customHeight="1" x14ac:dyDescent="0.25">
      <c r="A338" s="34"/>
      <c r="B338" s="34"/>
      <c r="C338" s="34"/>
      <c r="D338" s="34"/>
      <c r="E338" s="34"/>
      <c r="F338" s="87"/>
      <c r="G338" s="34"/>
      <c r="H338" s="34"/>
      <c r="I338" s="34"/>
      <c r="J338" s="34"/>
      <c r="K338" s="34"/>
      <c r="L338" s="34"/>
    </row>
    <row r="339" spans="1:12" x14ac:dyDescent="0.25">
      <c r="A339" s="83"/>
      <c r="B339" s="7"/>
      <c r="C339" s="7"/>
      <c r="D339" s="7"/>
      <c r="E339" s="7"/>
      <c r="F339" s="87"/>
      <c r="G339" s="34"/>
      <c r="H339" s="7"/>
      <c r="I339" s="7"/>
      <c r="J339" s="7"/>
      <c r="K339" s="7"/>
      <c r="L339" s="7"/>
    </row>
    <row r="340" spans="1:12" s="39" customFormat="1" x14ac:dyDescent="0.25">
      <c r="A340" s="34"/>
      <c r="B340" s="34"/>
      <c r="C340" s="34"/>
      <c r="D340" s="34"/>
      <c r="E340" s="34"/>
      <c r="F340" s="87"/>
      <c r="G340" s="34"/>
      <c r="H340" s="34"/>
      <c r="I340" s="34"/>
      <c r="J340" s="34"/>
      <c r="K340" s="34"/>
      <c r="L340" s="34"/>
    </row>
    <row r="341" spans="1:12" s="39" customFormat="1" ht="12" customHeight="1" x14ac:dyDescent="0.25">
      <c r="A341" s="34"/>
      <c r="B341" s="34"/>
      <c r="C341" s="34"/>
      <c r="D341" s="34"/>
      <c r="E341" s="34"/>
      <c r="F341" s="87"/>
      <c r="G341" s="34"/>
      <c r="H341" s="34"/>
      <c r="I341" s="34"/>
      <c r="J341" s="34"/>
      <c r="K341" s="34"/>
      <c r="L341" s="34"/>
    </row>
    <row r="342" spans="1:12" s="39" customFormat="1" ht="12" customHeight="1" x14ac:dyDescent="0.25">
      <c r="A342" s="34"/>
      <c r="B342" s="34"/>
      <c r="C342" s="34"/>
      <c r="D342" s="34"/>
      <c r="E342" s="34"/>
      <c r="F342" s="87"/>
      <c r="G342" s="34"/>
      <c r="H342" s="34"/>
      <c r="I342" s="34"/>
      <c r="J342" s="34"/>
      <c r="K342" s="34"/>
      <c r="L342" s="34"/>
    </row>
    <row r="343" spans="1:12" s="39" customFormat="1" ht="12" customHeight="1" x14ac:dyDescent="0.25">
      <c r="A343" s="34"/>
      <c r="B343" s="34"/>
      <c r="C343" s="34"/>
      <c r="D343" s="34"/>
      <c r="E343" s="34"/>
      <c r="F343" s="87"/>
      <c r="G343" s="34"/>
      <c r="H343" s="34"/>
      <c r="I343" s="34"/>
      <c r="J343" s="34"/>
      <c r="K343" s="34"/>
      <c r="L343" s="34"/>
    </row>
    <row r="344" spans="1:12" s="39" customFormat="1" ht="12" customHeight="1" x14ac:dyDescent="0.25">
      <c r="A344" s="34"/>
      <c r="B344" s="34"/>
      <c r="C344" s="34"/>
      <c r="D344" s="34"/>
      <c r="E344" s="34"/>
      <c r="F344" s="87"/>
      <c r="G344" s="34"/>
      <c r="H344" s="34"/>
      <c r="I344" s="34"/>
      <c r="J344" s="34"/>
      <c r="K344" s="34"/>
      <c r="L344" s="34"/>
    </row>
    <row r="345" spans="1:12" s="39" customFormat="1" ht="12" customHeight="1" x14ac:dyDescent="0.25">
      <c r="A345" s="34"/>
      <c r="B345" s="34"/>
      <c r="C345" s="34"/>
      <c r="D345" s="34"/>
      <c r="E345" s="34"/>
      <c r="F345" s="87"/>
      <c r="G345" s="34"/>
      <c r="H345" s="34"/>
      <c r="I345" s="34"/>
      <c r="J345" s="34"/>
      <c r="K345" s="34"/>
      <c r="L345" s="34"/>
    </row>
    <row r="346" spans="1:12" s="39" customFormat="1" ht="12" customHeight="1" x14ac:dyDescent="0.25">
      <c r="A346" s="34"/>
      <c r="B346" s="34"/>
      <c r="C346" s="34"/>
      <c r="D346" s="34"/>
      <c r="E346" s="34"/>
      <c r="F346" s="87"/>
      <c r="G346" s="34"/>
      <c r="H346" s="34"/>
      <c r="I346" s="34"/>
      <c r="J346" s="34"/>
      <c r="K346" s="34"/>
      <c r="L346" s="34"/>
    </row>
    <row r="347" spans="1:12" s="39" customFormat="1" x14ac:dyDescent="0.25">
      <c r="A347" s="34"/>
      <c r="B347" s="34"/>
      <c r="C347" s="34"/>
      <c r="D347" s="34"/>
      <c r="E347" s="34"/>
      <c r="F347" s="87"/>
      <c r="G347" s="34"/>
      <c r="H347" s="34"/>
      <c r="I347" s="34"/>
      <c r="J347" s="34"/>
      <c r="K347" s="34"/>
      <c r="L347" s="34"/>
    </row>
    <row r="348" spans="1:12" s="39" customFormat="1" ht="12" customHeight="1" x14ac:dyDescent="0.25">
      <c r="A348" s="34"/>
      <c r="B348" s="34"/>
      <c r="C348" s="34"/>
      <c r="D348" s="34"/>
      <c r="E348" s="34"/>
      <c r="F348" s="87"/>
      <c r="G348" s="34"/>
      <c r="H348" s="34"/>
      <c r="I348" s="34"/>
      <c r="J348" s="34"/>
      <c r="K348" s="34"/>
      <c r="L348" s="34"/>
    </row>
    <row r="349" spans="1:12" s="39" customFormat="1" ht="12" customHeight="1" x14ac:dyDescent="0.25">
      <c r="A349" s="34"/>
      <c r="B349" s="34"/>
      <c r="C349" s="34"/>
      <c r="D349" s="34"/>
      <c r="E349" s="34"/>
      <c r="F349" s="87"/>
      <c r="G349" s="34"/>
      <c r="H349" s="34"/>
      <c r="I349" s="34"/>
      <c r="J349" s="34"/>
      <c r="K349" s="34"/>
      <c r="L349" s="34"/>
    </row>
    <row r="350" spans="1:12" s="39" customFormat="1" ht="12" customHeight="1" x14ac:dyDescent="0.25">
      <c r="A350" s="34"/>
      <c r="B350" s="34"/>
      <c r="C350" s="34"/>
      <c r="D350" s="34"/>
      <c r="E350" s="34"/>
      <c r="F350" s="87"/>
      <c r="G350" s="34"/>
      <c r="H350" s="34"/>
      <c r="I350" s="34"/>
      <c r="J350" s="34"/>
      <c r="K350" s="34"/>
      <c r="L350" s="34"/>
    </row>
    <row r="351" spans="1:12" s="39" customFormat="1" ht="12" customHeight="1" x14ac:dyDescent="0.25">
      <c r="A351" s="34"/>
      <c r="B351" s="34"/>
      <c r="C351" s="34"/>
      <c r="D351" s="34"/>
      <c r="E351" s="34"/>
      <c r="F351" s="87"/>
      <c r="G351" s="34"/>
      <c r="H351" s="34"/>
      <c r="I351" s="34"/>
      <c r="J351" s="34"/>
      <c r="K351" s="34"/>
      <c r="L351" s="34"/>
    </row>
    <row r="352" spans="1:12" s="39" customFormat="1" ht="12" customHeight="1" x14ac:dyDescent="0.25">
      <c r="A352" s="34"/>
      <c r="B352" s="34"/>
      <c r="C352" s="34"/>
      <c r="D352" s="34"/>
      <c r="E352" s="34"/>
      <c r="F352" s="87"/>
      <c r="G352" s="34"/>
      <c r="H352" s="34"/>
      <c r="I352" s="34"/>
      <c r="J352" s="34"/>
      <c r="K352" s="34"/>
      <c r="L352" s="34"/>
    </row>
    <row r="353" spans="1:12" s="39" customFormat="1" x14ac:dyDescent="0.25">
      <c r="A353" s="34"/>
      <c r="B353" s="34"/>
      <c r="C353" s="34"/>
      <c r="D353" s="34"/>
      <c r="E353" s="34"/>
      <c r="F353" s="87"/>
      <c r="G353" s="34"/>
      <c r="H353" s="34"/>
      <c r="I353" s="34"/>
      <c r="J353" s="34"/>
      <c r="K353" s="34"/>
      <c r="L353" s="34"/>
    </row>
    <row r="354" spans="1:12" s="39" customFormat="1" ht="12" customHeight="1" x14ac:dyDescent="0.25">
      <c r="A354" s="34"/>
      <c r="B354" s="34"/>
      <c r="C354" s="34"/>
      <c r="D354" s="34"/>
      <c r="E354" s="34"/>
      <c r="F354" s="87"/>
      <c r="G354" s="34"/>
      <c r="H354" s="34"/>
      <c r="I354" s="34"/>
      <c r="J354" s="34"/>
      <c r="K354" s="34"/>
      <c r="L354" s="34"/>
    </row>
    <row r="355" spans="1:12" s="39" customFormat="1" ht="12" customHeight="1" x14ac:dyDescent="0.25">
      <c r="A355" s="34"/>
      <c r="B355" s="34"/>
      <c r="C355" s="34"/>
      <c r="D355" s="34"/>
      <c r="E355" s="34"/>
      <c r="F355" s="87"/>
      <c r="G355" s="34"/>
      <c r="H355" s="34"/>
      <c r="I355" s="34"/>
      <c r="J355" s="34"/>
      <c r="K355" s="34"/>
      <c r="L355" s="34"/>
    </row>
    <row r="356" spans="1:12" s="39" customFormat="1" ht="12" customHeight="1" x14ac:dyDescent="0.25">
      <c r="A356" s="34"/>
      <c r="B356" s="34"/>
      <c r="C356" s="34"/>
      <c r="D356" s="34"/>
      <c r="E356" s="34"/>
      <c r="F356" s="87"/>
      <c r="G356" s="34"/>
      <c r="H356" s="34"/>
      <c r="I356" s="34"/>
      <c r="J356" s="34"/>
      <c r="K356" s="34"/>
      <c r="L356" s="34"/>
    </row>
    <row r="357" spans="1:12" x14ac:dyDescent="0.25">
      <c r="A357" s="83"/>
      <c r="B357" s="7"/>
      <c r="C357" s="7"/>
      <c r="D357" s="7"/>
      <c r="E357" s="7"/>
      <c r="F357" s="87"/>
      <c r="G357" s="34"/>
      <c r="H357" s="7"/>
      <c r="I357" s="7"/>
      <c r="J357" s="7"/>
      <c r="K357" s="7"/>
      <c r="L357" s="7"/>
    </row>
    <row r="358" spans="1:12" s="39" customFormat="1" x14ac:dyDescent="0.25">
      <c r="A358" s="34"/>
      <c r="B358" s="34"/>
      <c r="C358" s="34"/>
      <c r="D358" s="34"/>
      <c r="E358" s="34"/>
      <c r="F358" s="87"/>
      <c r="G358" s="34"/>
      <c r="H358" s="34"/>
      <c r="I358" s="34"/>
      <c r="J358" s="34"/>
      <c r="K358" s="34"/>
      <c r="L358" s="34"/>
    </row>
    <row r="359" spans="1:12" s="39" customFormat="1" ht="12" customHeight="1" x14ac:dyDescent="0.25">
      <c r="A359" s="34"/>
      <c r="B359" s="34"/>
      <c r="C359" s="34"/>
      <c r="D359" s="34"/>
      <c r="E359" s="34"/>
      <c r="F359" s="87"/>
      <c r="G359" s="34"/>
      <c r="H359" s="34"/>
      <c r="I359" s="34"/>
      <c r="J359" s="34"/>
      <c r="K359" s="34"/>
      <c r="L359" s="34"/>
    </row>
    <row r="360" spans="1:12" s="39" customFormat="1" ht="12" customHeight="1" x14ac:dyDescent="0.25">
      <c r="A360" s="34"/>
      <c r="B360" s="34"/>
      <c r="C360" s="34"/>
      <c r="D360" s="34"/>
      <c r="E360" s="34"/>
      <c r="F360" s="87"/>
      <c r="G360" s="34"/>
      <c r="H360" s="34"/>
      <c r="I360" s="34"/>
      <c r="J360" s="34"/>
      <c r="K360" s="34"/>
      <c r="L360" s="34"/>
    </row>
    <row r="361" spans="1:12" s="39" customFormat="1" ht="12" customHeight="1" x14ac:dyDescent="0.25">
      <c r="A361" s="34"/>
      <c r="B361" s="34"/>
      <c r="C361" s="34"/>
      <c r="D361" s="34"/>
      <c r="E361" s="34"/>
      <c r="F361" s="87"/>
      <c r="G361" s="34"/>
      <c r="H361" s="34"/>
      <c r="I361" s="34"/>
      <c r="J361" s="34"/>
      <c r="K361" s="34"/>
      <c r="L361" s="34"/>
    </row>
    <row r="362" spans="1:12" s="39" customFormat="1" ht="12" customHeight="1" x14ac:dyDescent="0.25">
      <c r="A362" s="34"/>
      <c r="B362" s="34"/>
      <c r="C362" s="34"/>
      <c r="D362" s="34"/>
      <c r="E362" s="34"/>
      <c r="F362" s="87"/>
      <c r="G362" s="34"/>
      <c r="H362" s="34"/>
      <c r="I362" s="34"/>
      <c r="J362" s="34"/>
      <c r="K362" s="34"/>
      <c r="L362" s="34"/>
    </row>
    <row r="363" spans="1:12" s="39" customFormat="1" ht="12" customHeight="1" x14ac:dyDescent="0.25">
      <c r="A363" s="34"/>
      <c r="B363" s="34"/>
      <c r="C363" s="34"/>
      <c r="D363" s="34"/>
      <c r="E363" s="34"/>
      <c r="F363" s="87"/>
      <c r="G363" s="34"/>
      <c r="H363" s="34"/>
      <c r="I363" s="34"/>
      <c r="J363" s="34"/>
      <c r="K363" s="34"/>
      <c r="L363" s="34"/>
    </row>
    <row r="364" spans="1:12" s="39" customFormat="1" ht="12" customHeight="1" x14ac:dyDescent="0.25">
      <c r="A364" s="34"/>
      <c r="B364" s="34"/>
      <c r="C364" s="34"/>
      <c r="D364" s="34"/>
      <c r="E364" s="34"/>
      <c r="F364" s="87"/>
      <c r="G364" s="34"/>
      <c r="H364" s="34"/>
      <c r="I364" s="34"/>
      <c r="J364" s="34"/>
      <c r="K364" s="34"/>
      <c r="L364" s="34"/>
    </row>
    <row r="365" spans="1:12" s="39" customFormat="1" ht="12" customHeight="1" x14ac:dyDescent="0.2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</row>
    <row r="366" spans="1:12" s="39" customFormat="1" ht="12" customHeight="1" x14ac:dyDescent="0.2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</row>
    <row r="367" spans="1:12" s="39" customFormat="1" ht="12" x14ac:dyDescent="0.2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</row>
    <row r="368" spans="1:12" s="39" customFormat="1" ht="12" customHeight="1" x14ac:dyDescent="0.2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</row>
    <row r="369" spans="1:12" s="39" customFormat="1" ht="12" customHeight="1" x14ac:dyDescent="0.2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</row>
    <row r="370" spans="1:12" s="39" customFormat="1" ht="12" customHeight="1" x14ac:dyDescent="0.2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</row>
    <row r="371" spans="1:12" s="39" customFormat="1" ht="12" customHeight="1" x14ac:dyDescent="0.2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</row>
    <row r="372" spans="1:12" s="39" customFormat="1" ht="12" customHeight="1" x14ac:dyDescent="0.2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</row>
    <row r="373" spans="1:12" s="39" customFormat="1" ht="12" customHeight="1" x14ac:dyDescent="0.2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</row>
    <row r="374" spans="1:12" s="39" customFormat="1" ht="12" customHeight="1" x14ac:dyDescent="0.2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</row>
    <row r="375" spans="1:12" s="39" customFormat="1" ht="12" customHeight="1" x14ac:dyDescent="0.2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</row>
    <row r="376" spans="1:12" s="39" customFormat="1" ht="12" x14ac:dyDescent="0.2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</row>
    <row r="377" spans="1:12" s="39" customFormat="1" ht="12" customHeight="1" x14ac:dyDescent="0.2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</row>
    <row r="378" spans="1:12" s="39" customFormat="1" ht="12" customHeight="1" x14ac:dyDescent="0.2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</row>
    <row r="379" spans="1:12" s="39" customFormat="1" ht="12" x14ac:dyDescent="0.2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</row>
    <row r="380" spans="1:12" s="39" customFormat="1" ht="12" customHeight="1" x14ac:dyDescent="0.2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</row>
    <row r="381" spans="1:12" s="39" customFormat="1" ht="12" customHeight="1" x14ac:dyDescent="0.2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</row>
    <row r="382" spans="1:12" s="39" customFormat="1" ht="12" x14ac:dyDescent="0.2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</row>
    <row r="383" spans="1:12" s="39" customFormat="1" ht="12" customHeight="1" x14ac:dyDescent="0.2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</row>
    <row r="384" spans="1:12" s="39" customFormat="1" ht="12" x14ac:dyDescent="0.2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</row>
    <row r="385" spans="1:12" s="39" customFormat="1" ht="12" customHeight="1" x14ac:dyDescent="0.2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</row>
    <row r="386" spans="1:12" s="39" customFormat="1" ht="12" customHeight="1" x14ac:dyDescent="0.2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</row>
    <row r="387" spans="1:12" s="39" customFormat="1" ht="12" x14ac:dyDescent="0.2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</row>
    <row r="388" spans="1:12" ht="15" customHeight="1" x14ac:dyDescent="0.25">
      <c r="A388" s="7"/>
      <c r="B388" s="7"/>
      <c r="C388" s="7"/>
      <c r="D388" s="7"/>
      <c r="E388" s="7"/>
      <c r="F388" s="34"/>
      <c r="G388" s="34"/>
      <c r="H388" s="7"/>
      <c r="I388" s="7"/>
      <c r="J388" s="7"/>
      <c r="K388" s="7"/>
      <c r="L388" s="7"/>
    </row>
    <row r="389" spans="1:12" x14ac:dyDescent="0.25">
      <c r="A389" s="7"/>
      <c r="B389" s="7"/>
      <c r="C389" s="7"/>
      <c r="D389" s="7"/>
      <c r="E389" s="7"/>
      <c r="F389" s="34"/>
      <c r="G389" s="34"/>
      <c r="H389" s="7"/>
      <c r="I389" s="7"/>
      <c r="J389" s="7"/>
      <c r="K389" s="7"/>
      <c r="L389" s="7"/>
    </row>
    <row r="390" spans="1:12" x14ac:dyDescent="0.25">
      <c r="A390" s="7"/>
      <c r="B390" s="7"/>
      <c r="C390" s="7"/>
      <c r="D390" s="7"/>
      <c r="E390" s="7"/>
      <c r="F390" s="34"/>
      <c r="G390" s="34"/>
      <c r="H390" s="7"/>
      <c r="I390" s="7"/>
      <c r="J390" s="7"/>
      <c r="K390" s="7"/>
      <c r="L390" s="7"/>
    </row>
    <row r="391" spans="1:12" x14ac:dyDescent="0.25">
      <c r="A391" s="7"/>
      <c r="B391" s="7"/>
      <c r="C391" s="7"/>
      <c r="D391" s="7"/>
      <c r="E391" s="7"/>
      <c r="F391" s="34"/>
      <c r="G391" s="34"/>
      <c r="H391" s="7"/>
      <c r="I391" s="7"/>
      <c r="J391" s="7"/>
      <c r="K391" s="7"/>
      <c r="L391" s="7"/>
    </row>
    <row r="392" spans="1:12" x14ac:dyDescent="0.25">
      <c r="A392" s="7"/>
      <c r="B392" s="7"/>
      <c r="C392" s="7"/>
      <c r="D392" s="7"/>
      <c r="E392" s="7"/>
      <c r="F392" s="34"/>
      <c r="G392" s="34"/>
      <c r="H392" s="7"/>
      <c r="I392" s="7"/>
      <c r="J392" s="7"/>
      <c r="K392" s="7"/>
      <c r="L392" s="7"/>
    </row>
    <row r="393" spans="1:12" x14ac:dyDescent="0.25">
      <c r="A393" s="7"/>
      <c r="B393" s="7"/>
      <c r="C393" s="7"/>
      <c r="D393" s="7"/>
      <c r="E393" s="7"/>
      <c r="F393" s="34"/>
      <c r="G393" s="34"/>
      <c r="H393" s="7"/>
      <c r="I393" s="7"/>
      <c r="J393" s="7"/>
      <c r="K393" s="7"/>
      <c r="L393" s="7"/>
    </row>
    <row r="394" spans="1:12" x14ac:dyDescent="0.25">
      <c r="A394" s="7"/>
      <c r="B394" s="7"/>
      <c r="C394" s="7"/>
      <c r="D394" s="7"/>
      <c r="E394" s="7"/>
      <c r="F394" s="34"/>
      <c r="G394" s="34"/>
      <c r="H394" s="7"/>
      <c r="I394" s="7"/>
      <c r="J394" s="7"/>
      <c r="K394" s="7"/>
      <c r="L394" s="7"/>
    </row>
    <row r="395" spans="1:12" x14ac:dyDescent="0.25">
      <c r="A395" s="7"/>
      <c r="B395" s="7"/>
      <c r="C395" s="7"/>
      <c r="D395" s="7"/>
      <c r="E395" s="7"/>
      <c r="F395" s="34"/>
      <c r="G395" s="34"/>
      <c r="H395" s="7"/>
      <c r="I395" s="7"/>
      <c r="J395" s="7"/>
      <c r="K395" s="7"/>
      <c r="L395" s="7"/>
    </row>
    <row r="396" spans="1:12" x14ac:dyDescent="0.25">
      <c r="A396" s="7"/>
      <c r="B396" s="7"/>
      <c r="C396" s="7"/>
      <c r="D396" s="7"/>
      <c r="E396" s="7"/>
      <c r="F396" s="34"/>
      <c r="G396" s="34"/>
      <c r="H396" s="7"/>
      <c r="I396" s="7"/>
      <c r="J396" s="7"/>
      <c r="K396" s="7"/>
      <c r="L396" s="7"/>
    </row>
    <row r="397" spans="1:12" x14ac:dyDescent="0.25">
      <c r="A397" s="7"/>
      <c r="B397" s="7"/>
      <c r="C397" s="7"/>
      <c r="D397" s="7"/>
      <c r="E397" s="7"/>
      <c r="F397" s="34"/>
      <c r="G397" s="34"/>
      <c r="H397" s="7"/>
      <c r="I397" s="7"/>
      <c r="J397" s="7"/>
      <c r="K397" s="7"/>
      <c r="L397" s="7"/>
    </row>
    <row r="398" spans="1:12" x14ac:dyDescent="0.25">
      <c r="A398" s="7"/>
      <c r="B398" s="7"/>
      <c r="C398" s="7"/>
      <c r="D398" s="7"/>
      <c r="E398" s="7"/>
      <c r="F398" s="34"/>
      <c r="G398" s="34"/>
      <c r="H398" s="7"/>
      <c r="I398" s="7"/>
      <c r="J398" s="7"/>
      <c r="K398" s="7"/>
      <c r="L398" s="7"/>
    </row>
    <row r="399" spans="1:12" x14ac:dyDescent="0.25">
      <c r="A399" s="7"/>
      <c r="B399" s="7"/>
      <c r="C399" s="7"/>
      <c r="D399" s="7"/>
      <c r="E399" s="7"/>
      <c r="F399" s="34"/>
      <c r="G399" s="34"/>
      <c r="H399" s="7"/>
      <c r="I399" s="7"/>
      <c r="J399" s="7"/>
      <c r="K399" s="7"/>
      <c r="L399" s="7"/>
    </row>
    <row r="400" spans="1:12" x14ac:dyDescent="0.25">
      <c r="A400" s="7"/>
      <c r="B400" s="7"/>
      <c r="C400" s="7"/>
      <c r="D400" s="7"/>
      <c r="E400" s="7"/>
      <c r="F400" s="34"/>
      <c r="G400" s="34"/>
      <c r="H400" s="7"/>
      <c r="I400" s="7"/>
      <c r="J400" s="7"/>
      <c r="K400" s="7"/>
      <c r="L400" s="7"/>
    </row>
    <row r="401" spans="1:12" x14ac:dyDescent="0.25">
      <c r="A401" s="7"/>
      <c r="B401" s="7"/>
      <c r="C401" s="7"/>
      <c r="D401" s="7"/>
      <c r="E401" s="7"/>
      <c r="F401" s="34"/>
      <c r="G401" s="34"/>
      <c r="H401" s="7"/>
      <c r="I401" s="7"/>
      <c r="J401" s="7"/>
      <c r="K401" s="7"/>
      <c r="L401" s="7"/>
    </row>
    <row r="402" spans="1:12" x14ac:dyDescent="0.25">
      <c r="A402" s="7"/>
      <c r="B402" s="7"/>
      <c r="C402" s="7"/>
      <c r="D402" s="7"/>
      <c r="E402" s="7"/>
      <c r="F402" s="34"/>
      <c r="G402" s="34"/>
      <c r="H402" s="7"/>
      <c r="I402" s="7"/>
      <c r="J402" s="7"/>
      <c r="K402" s="7"/>
      <c r="L402" s="7"/>
    </row>
    <row r="403" spans="1:12" x14ac:dyDescent="0.25">
      <c r="A403" s="7"/>
      <c r="B403" s="7"/>
      <c r="C403" s="7"/>
      <c r="D403" s="7"/>
      <c r="E403" s="7"/>
      <c r="F403" s="34"/>
      <c r="G403" s="34"/>
      <c r="H403" s="7"/>
      <c r="I403" s="7"/>
      <c r="J403" s="7"/>
      <c r="K403" s="7"/>
      <c r="L403" s="7"/>
    </row>
    <row r="404" spans="1:12" x14ac:dyDescent="0.25">
      <c r="A404" s="7"/>
      <c r="B404" s="7"/>
      <c r="C404" s="7"/>
      <c r="D404" s="7"/>
      <c r="E404" s="7"/>
      <c r="F404" s="34"/>
      <c r="G404" s="34"/>
      <c r="H404" s="7"/>
      <c r="I404" s="7"/>
      <c r="J404" s="7"/>
      <c r="K404" s="7"/>
      <c r="L404" s="7"/>
    </row>
    <row r="405" spans="1:12" x14ac:dyDescent="0.25">
      <c r="A405" s="7"/>
      <c r="B405" s="7"/>
      <c r="C405" s="7"/>
      <c r="D405" s="7"/>
      <c r="E405" s="7"/>
      <c r="F405" s="34"/>
      <c r="G405" s="34"/>
      <c r="H405" s="7"/>
      <c r="I405" s="7"/>
      <c r="J405" s="7"/>
      <c r="K405" s="7"/>
      <c r="L405" s="7"/>
    </row>
    <row r="406" spans="1:12" x14ac:dyDescent="0.25">
      <c r="A406" s="7"/>
      <c r="B406" s="7"/>
      <c r="C406" s="7"/>
      <c r="D406" s="7"/>
      <c r="E406" s="7"/>
      <c r="F406" s="34"/>
      <c r="G406" s="34"/>
      <c r="H406" s="7"/>
      <c r="I406" s="7"/>
      <c r="J406" s="7"/>
      <c r="K406" s="7"/>
      <c r="L406" s="7"/>
    </row>
    <row r="407" spans="1:12" x14ac:dyDescent="0.25">
      <c r="A407" s="7"/>
      <c r="B407" s="7"/>
      <c r="C407" s="7"/>
      <c r="D407" s="7"/>
      <c r="E407" s="7"/>
      <c r="F407" s="34"/>
      <c r="G407" s="34"/>
      <c r="H407" s="7"/>
      <c r="I407" s="7"/>
      <c r="J407" s="7"/>
      <c r="K407" s="7"/>
      <c r="L407" s="7"/>
    </row>
    <row r="408" spans="1:12" x14ac:dyDescent="0.25">
      <c r="A408" s="7"/>
      <c r="B408" s="7"/>
      <c r="C408" s="7"/>
      <c r="D408" s="7"/>
      <c r="E408" s="7"/>
      <c r="F408" s="34"/>
      <c r="G408" s="34"/>
      <c r="H408" s="7"/>
      <c r="I408" s="7"/>
      <c r="J408" s="7"/>
      <c r="K408" s="7"/>
      <c r="L408" s="7"/>
    </row>
    <row r="409" spans="1:12" x14ac:dyDescent="0.25">
      <c r="A409" s="7"/>
      <c r="B409" s="7"/>
      <c r="C409" s="7"/>
      <c r="D409" s="7"/>
      <c r="E409" s="7"/>
      <c r="F409" s="34"/>
      <c r="G409" s="34"/>
      <c r="H409" s="7"/>
      <c r="I409" s="7"/>
      <c r="J409" s="7"/>
      <c r="K409" s="7"/>
      <c r="L409" s="7"/>
    </row>
    <row r="410" spans="1:12" x14ac:dyDescent="0.25">
      <c r="A410" s="7"/>
      <c r="B410" s="7"/>
      <c r="C410" s="7"/>
      <c r="D410" s="7"/>
      <c r="E410" s="7"/>
      <c r="F410" s="34"/>
      <c r="G410" s="34"/>
      <c r="H410" s="7"/>
      <c r="I410" s="7"/>
      <c r="J410" s="7"/>
      <c r="K410" s="7"/>
      <c r="L410" s="7"/>
    </row>
    <row r="411" spans="1:12" x14ac:dyDescent="0.25">
      <c r="A411" s="7"/>
      <c r="B411" s="7"/>
      <c r="C411" s="7"/>
      <c r="D411" s="7"/>
      <c r="E411" s="7"/>
      <c r="F411" s="34"/>
      <c r="G411" s="34"/>
      <c r="H411" s="7"/>
      <c r="I411" s="7"/>
      <c r="J411" s="7"/>
      <c r="K411" s="7"/>
      <c r="L411" s="7"/>
    </row>
    <row r="412" spans="1:12" x14ac:dyDescent="0.25">
      <c r="A412" s="7"/>
      <c r="B412" s="7"/>
      <c r="C412" s="7"/>
      <c r="D412" s="7"/>
      <c r="E412" s="7"/>
      <c r="F412" s="34"/>
      <c r="G412" s="34"/>
      <c r="H412" s="7"/>
      <c r="I412" s="7"/>
      <c r="J412" s="7"/>
      <c r="K412" s="7"/>
      <c r="L412" s="7"/>
    </row>
    <row r="413" spans="1:12" x14ac:dyDescent="0.25">
      <c r="A413" s="7"/>
      <c r="B413" s="7"/>
      <c r="C413" s="7"/>
      <c r="D413" s="7"/>
      <c r="E413" s="7"/>
      <c r="F413" s="34"/>
      <c r="G413" s="34"/>
      <c r="H413" s="7"/>
      <c r="I413" s="7"/>
      <c r="J413" s="7"/>
      <c r="K413" s="7"/>
      <c r="L413" s="7"/>
    </row>
    <row r="414" spans="1:12" x14ac:dyDescent="0.25">
      <c r="A414" s="7"/>
      <c r="B414" s="7"/>
      <c r="C414" s="7"/>
      <c r="D414" s="7"/>
      <c r="E414" s="7"/>
      <c r="F414" s="34"/>
      <c r="G414" s="34"/>
      <c r="H414" s="7"/>
      <c r="I414" s="7"/>
      <c r="J414" s="7"/>
      <c r="K414" s="7"/>
      <c r="L414" s="7"/>
    </row>
    <row r="415" spans="1:12" x14ac:dyDescent="0.25">
      <c r="A415" s="7"/>
      <c r="B415" s="7"/>
      <c r="C415" s="7"/>
      <c r="D415" s="7"/>
      <c r="E415" s="7"/>
      <c r="F415" s="34"/>
      <c r="G415" s="34"/>
      <c r="H415" s="7"/>
      <c r="I415" s="7"/>
      <c r="J415" s="7"/>
      <c r="K415" s="7"/>
      <c r="L415" s="7"/>
    </row>
    <row r="416" spans="1:12" x14ac:dyDescent="0.25">
      <c r="A416" s="7"/>
      <c r="B416" s="7"/>
      <c r="C416" s="7"/>
      <c r="D416" s="7"/>
      <c r="E416" s="7"/>
      <c r="F416" s="34"/>
      <c r="G416" s="34"/>
      <c r="H416" s="7"/>
      <c r="I416" s="7"/>
      <c r="J416" s="7"/>
      <c r="K416" s="7"/>
      <c r="L416" s="7"/>
    </row>
    <row r="417" spans="1:12" x14ac:dyDescent="0.25">
      <c r="A417" s="7"/>
      <c r="B417" s="7"/>
      <c r="C417" s="7"/>
      <c r="D417" s="7"/>
      <c r="E417" s="7"/>
      <c r="F417" s="34"/>
      <c r="G417" s="34"/>
      <c r="H417" s="7"/>
      <c r="I417" s="7"/>
      <c r="J417" s="7"/>
      <c r="K417" s="7"/>
      <c r="L417" s="7"/>
    </row>
    <row r="418" spans="1:12" x14ac:dyDescent="0.25">
      <c r="A418" s="7"/>
      <c r="B418" s="7"/>
      <c r="C418" s="7"/>
      <c r="D418" s="7"/>
      <c r="E418" s="7"/>
      <c r="F418" s="34"/>
      <c r="G418" s="34"/>
      <c r="H418" s="7"/>
      <c r="I418" s="7"/>
      <c r="J418" s="7"/>
      <c r="K418" s="7"/>
      <c r="L418" s="7"/>
    </row>
    <row r="419" spans="1:12" x14ac:dyDescent="0.25">
      <c r="A419" s="7"/>
      <c r="B419" s="7"/>
      <c r="C419" s="7"/>
      <c r="D419" s="7"/>
      <c r="E419" s="7"/>
      <c r="F419" s="34"/>
      <c r="G419" s="34"/>
      <c r="H419" s="7"/>
      <c r="I419" s="7"/>
      <c r="J419" s="7"/>
      <c r="K419" s="7"/>
      <c r="L419" s="7"/>
    </row>
    <row r="420" spans="1:12" x14ac:dyDescent="0.25">
      <c r="A420" s="7"/>
      <c r="B420" s="7"/>
      <c r="C420" s="7"/>
      <c r="D420" s="7"/>
      <c r="E420" s="7"/>
      <c r="F420" s="34"/>
      <c r="G420" s="34"/>
      <c r="H420" s="7"/>
      <c r="I420" s="7"/>
      <c r="J420" s="7"/>
      <c r="K420" s="7"/>
      <c r="L420" s="7"/>
    </row>
    <row r="421" spans="1:12" x14ac:dyDescent="0.25">
      <c r="A421" s="7"/>
      <c r="B421" s="7"/>
      <c r="C421" s="7"/>
      <c r="D421" s="7"/>
      <c r="E421" s="7"/>
      <c r="F421" s="34"/>
      <c r="G421" s="34"/>
      <c r="H421" s="7"/>
      <c r="I421" s="7"/>
      <c r="J421" s="7"/>
      <c r="K421" s="7"/>
      <c r="L421" s="7"/>
    </row>
    <row r="422" spans="1:12" x14ac:dyDescent="0.25">
      <c r="A422" s="7"/>
      <c r="B422" s="7"/>
      <c r="C422" s="7"/>
      <c r="D422" s="7"/>
      <c r="E422" s="7"/>
      <c r="F422" s="34"/>
      <c r="G422" s="34"/>
      <c r="H422" s="7"/>
      <c r="I422" s="7"/>
      <c r="J422" s="7"/>
      <c r="K422" s="7"/>
      <c r="L422" s="7"/>
    </row>
    <row r="423" spans="1:12" x14ac:dyDescent="0.25">
      <c r="A423" s="7"/>
      <c r="B423" s="7"/>
      <c r="C423" s="7"/>
      <c r="D423" s="7"/>
      <c r="E423" s="7"/>
      <c r="F423" s="34"/>
      <c r="G423" s="34"/>
      <c r="H423" s="7"/>
      <c r="I423" s="7"/>
      <c r="J423" s="7"/>
      <c r="K423" s="7"/>
      <c r="L423" s="7"/>
    </row>
    <row r="424" spans="1:12" x14ac:dyDescent="0.25">
      <c r="A424" s="7"/>
      <c r="B424" s="7"/>
      <c r="C424" s="7"/>
      <c r="D424" s="7"/>
      <c r="E424" s="7"/>
      <c r="F424" s="34"/>
      <c r="G424" s="34"/>
      <c r="H424" s="7"/>
      <c r="I424" s="7"/>
      <c r="J424" s="7"/>
      <c r="K424" s="7"/>
      <c r="L424" s="7"/>
    </row>
    <row r="425" spans="1:12" x14ac:dyDescent="0.25">
      <c r="A425" s="7"/>
      <c r="B425" s="7"/>
      <c r="C425" s="7"/>
      <c r="D425" s="7"/>
      <c r="E425" s="7"/>
      <c r="F425" s="34"/>
      <c r="G425" s="34"/>
      <c r="H425" s="7"/>
      <c r="I425" s="7"/>
      <c r="J425" s="7"/>
      <c r="K425" s="7"/>
      <c r="L425" s="7"/>
    </row>
    <row r="426" spans="1:12" x14ac:dyDescent="0.25">
      <c r="A426" s="7"/>
      <c r="B426" s="7"/>
      <c r="C426" s="7"/>
      <c r="D426" s="7"/>
      <c r="E426" s="7"/>
      <c r="F426" s="34"/>
      <c r="G426" s="34"/>
      <c r="H426" s="7"/>
      <c r="I426" s="7"/>
      <c r="J426" s="7"/>
      <c r="K426" s="7"/>
      <c r="L426" s="7"/>
    </row>
    <row r="427" spans="1:12" x14ac:dyDescent="0.25">
      <c r="A427" s="7"/>
      <c r="B427" s="7"/>
      <c r="C427" s="7"/>
      <c r="D427" s="7"/>
      <c r="E427" s="7"/>
      <c r="F427" s="34"/>
      <c r="G427" s="34"/>
      <c r="H427" s="7"/>
      <c r="I427" s="7"/>
      <c r="J427" s="7"/>
      <c r="K427" s="7"/>
      <c r="L427" s="7"/>
    </row>
    <row r="428" spans="1:12" x14ac:dyDescent="0.25">
      <c r="A428" s="7"/>
      <c r="B428" s="7"/>
      <c r="C428" s="7"/>
      <c r="D428" s="7"/>
      <c r="E428" s="7"/>
      <c r="F428" s="34"/>
      <c r="G428" s="34"/>
      <c r="H428" s="7"/>
      <c r="I428" s="7"/>
      <c r="J428" s="7"/>
      <c r="K428" s="7"/>
      <c r="L428" s="7"/>
    </row>
    <row r="429" spans="1:12" x14ac:dyDescent="0.25">
      <c r="A429" s="7"/>
      <c r="B429" s="7"/>
      <c r="C429" s="7"/>
      <c r="D429" s="7"/>
      <c r="E429" s="7"/>
      <c r="F429" s="34"/>
      <c r="G429" s="34"/>
      <c r="H429" s="7"/>
      <c r="I429" s="7"/>
      <c r="J429" s="7"/>
      <c r="K429" s="7"/>
      <c r="L429" s="7"/>
    </row>
    <row r="430" spans="1:12" x14ac:dyDescent="0.25">
      <c r="A430" s="7"/>
      <c r="B430" s="7"/>
      <c r="C430" s="7"/>
      <c r="D430" s="7"/>
      <c r="E430" s="7"/>
      <c r="F430" s="34"/>
      <c r="G430" s="34"/>
      <c r="H430" s="7"/>
      <c r="I430" s="7"/>
      <c r="J430" s="7"/>
      <c r="K430" s="7"/>
      <c r="L430" s="7"/>
    </row>
    <row r="431" spans="1:12" x14ac:dyDescent="0.25">
      <c r="A431" s="7"/>
      <c r="B431" s="7"/>
      <c r="C431" s="7"/>
      <c r="D431" s="7"/>
      <c r="E431" s="7"/>
      <c r="F431" s="34"/>
      <c r="G431" s="34"/>
      <c r="H431" s="7"/>
      <c r="I431" s="7"/>
      <c r="J431" s="7"/>
      <c r="K431" s="7"/>
      <c r="L431" s="7"/>
    </row>
    <row r="432" spans="1:12" x14ac:dyDescent="0.25">
      <c r="A432" s="7"/>
      <c r="B432" s="7"/>
      <c r="C432" s="7"/>
      <c r="D432" s="7"/>
      <c r="E432" s="7"/>
      <c r="F432" s="34"/>
      <c r="G432" s="34"/>
      <c r="H432" s="7"/>
      <c r="I432" s="7"/>
      <c r="J432" s="7"/>
      <c r="K432" s="7"/>
      <c r="L432" s="7"/>
    </row>
    <row r="433" spans="1:12" x14ac:dyDescent="0.25">
      <c r="A433" s="7"/>
      <c r="B433" s="7"/>
      <c r="C433" s="7"/>
      <c r="D433" s="7"/>
      <c r="E433" s="7"/>
      <c r="F433" s="34"/>
      <c r="G433" s="34"/>
      <c r="H433" s="7"/>
      <c r="I433" s="7"/>
      <c r="J433" s="7"/>
      <c r="K433" s="7"/>
      <c r="L433" s="7"/>
    </row>
    <row r="434" spans="1:12" x14ac:dyDescent="0.25">
      <c r="A434" s="7"/>
      <c r="B434" s="7"/>
      <c r="C434" s="7"/>
      <c r="D434" s="7"/>
      <c r="E434" s="7"/>
      <c r="F434" s="34"/>
      <c r="G434" s="34"/>
      <c r="H434" s="7"/>
      <c r="I434" s="7"/>
      <c r="J434" s="7"/>
      <c r="K434" s="7"/>
      <c r="L434" s="7"/>
    </row>
    <row r="435" spans="1:12" x14ac:dyDescent="0.25">
      <c r="A435" s="7"/>
      <c r="B435" s="7"/>
      <c r="C435" s="7"/>
      <c r="D435" s="7"/>
      <c r="E435" s="7"/>
      <c r="F435" s="34"/>
      <c r="G435" s="34"/>
      <c r="H435" s="7"/>
      <c r="I435" s="7"/>
      <c r="J435" s="7"/>
      <c r="K435" s="7"/>
      <c r="L435" s="7"/>
    </row>
    <row r="436" spans="1:12" x14ac:dyDescent="0.25">
      <c r="A436" s="7"/>
      <c r="B436" s="7"/>
      <c r="C436" s="7"/>
      <c r="D436" s="7"/>
      <c r="E436" s="7"/>
      <c r="F436" s="34"/>
      <c r="G436" s="34"/>
      <c r="H436" s="7"/>
      <c r="I436" s="7"/>
      <c r="J436" s="7"/>
      <c r="K436" s="7"/>
      <c r="L436" s="7"/>
    </row>
    <row r="437" spans="1:12" x14ac:dyDescent="0.25">
      <c r="A437" s="7"/>
      <c r="B437" s="7"/>
      <c r="C437" s="7"/>
      <c r="D437" s="7"/>
      <c r="E437" s="7"/>
      <c r="F437" s="34"/>
      <c r="G437" s="34"/>
      <c r="H437" s="7"/>
      <c r="I437" s="7"/>
      <c r="J437" s="7"/>
      <c r="K437" s="7"/>
      <c r="L437" s="7"/>
    </row>
    <row r="438" spans="1:12" x14ac:dyDescent="0.25">
      <c r="A438" s="7"/>
      <c r="B438" s="7"/>
      <c r="C438" s="7"/>
      <c r="D438" s="7"/>
      <c r="E438" s="7"/>
      <c r="F438" s="34"/>
      <c r="G438" s="34"/>
      <c r="H438" s="7"/>
      <c r="I438" s="7"/>
      <c r="J438" s="7"/>
      <c r="K438" s="7"/>
      <c r="L438" s="7"/>
    </row>
    <row r="439" spans="1:12" x14ac:dyDescent="0.25">
      <c r="A439" s="7"/>
      <c r="B439" s="7"/>
      <c r="C439" s="7"/>
      <c r="D439" s="7"/>
      <c r="E439" s="7"/>
      <c r="F439" s="34"/>
      <c r="G439" s="34"/>
      <c r="H439" s="7"/>
      <c r="I439" s="7"/>
      <c r="J439" s="7"/>
      <c r="K439" s="7"/>
      <c r="L439" s="7"/>
    </row>
    <row r="440" spans="1:12" x14ac:dyDescent="0.25">
      <c r="A440" s="7"/>
      <c r="B440" s="7"/>
      <c r="C440" s="7"/>
      <c r="D440" s="7"/>
      <c r="E440" s="7"/>
      <c r="F440" s="34"/>
      <c r="G440" s="34"/>
      <c r="H440" s="7"/>
      <c r="I440" s="7"/>
      <c r="J440" s="7"/>
      <c r="K440" s="7"/>
      <c r="L440" s="7"/>
    </row>
    <row r="441" spans="1:12" x14ac:dyDescent="0.25">
      <c r="A441" s="7"/>
      <c r="B441" s="7"/>
      <c r="C441" s="7"/>
      <c r="D441" s="7"/>
      <c r="E441" s="7"/>
      <c r="F441" s="34"/>
      <c r="G441" s="34"/>
      <c r="H441" s="7"/>
      <c r="I441" s="7"/>
      <c r="J441" s="7"/>
      <c r="K441" s="7"/>
      <c r="L441" s="7"/>
    </row>
    <row r="442" spans="1:12" x14ac:dyDescent="0.25">
      <c r="A442" s="7"/>
      <c r="B442" s="7"/>
      <c r="C442" s="7"/>
      <c r="D442" s="7"/>
      <c r="E442" s="7"/>
      <c r="F442" s="34"/>
      <c r="G442" s="34"/>
      <c r="H442" s="7"/>
      <c r="I442" s="7"/>
      <c r="J442" s="7"/>
      <c r="K442" s="7"/>
      <c r="L442" s="7"/>
    </row>
    <row r="443" spans="1:12" x14ac:dyDescent="0.25">
      <c r="A443" s="7"/>
      <c r="B443" s="7"/>
      <c r="C443" s="7"/>
      <c r="D443" s="7"/>
      <c r="E443" s="7"/>
      <c r="F443" s="34"/>
      <c r="G443" s="34"/>
      <c r="H443" s="7"/>
      <c r="I443" s="7"/>
      <c r="J443" s="7"/>
      <c r="K443" s="7"/>
      <c r="L443" s="7"/>
    </row>
    <row r="444" spans="1:12" x14ac:dyDescent="0.25">
      <c r="A444" s="7"/>
      <c r="B444" s="7"/>
      <c r="C444" s="7"/>
      <c r="D444" s="7"/>
      <c r="E444" s="7"/>
      <c r="F444" s="34"/>
      <c r="G444" s="34"/>
      <c r="H444" s="7"/>
      <c r="I444" s="7"/>
      <c r="J444" s="7"/>
      <c r="K444" s="7"/>
      <c r="L444" s="7"/>
    </row>
    <row r="445" spans="1:12" x14ac:dyDescent="0.25">
      <c r="A445" s="7"/>
      <c r="B445" s="7"/>
      <c r="C445" s="7"/>
      <c r="D445" s="7"/>
      <c r="E445" s="7"/>
      <c r="F445" s="34"/>
      <c r="G445" s="34"/>
      <c r="H445" s="7"/>
      <c r="I445" s="7"/>
      <c r="J445" s="7"/>
      <c r="K445" s="7"/>
      <c r="L445" s="7"/>
    </row>
    <row r="446" spans="1:12" x14ac:dyDescent="0.25">
      <c r="A446" s="7"/>
      <c r="B446" s="7"/>
      <c r="C446" s="7"/>
      <c r="D446" s="7"/>
      <c r="E446" s="7"/>
      <c r="F446" s="34"/>
      <c r="G446" s="34"/>
      <c r="H446" s="7"/>
      <c r="I446" s="7"/>
      <c r="J446" s="7"/>
      <c r="K446" s="7"/>
      <c r="L446" s="7"/>
    </row>
    <row r="447" spans="1:12" x14ac:dyDescent="0.25">
      <c r="A447" s="7"/>
      <c r="B447" s="7"/>
      <c r="C447" s="7"/>
      <c r="D447" s="7"/>
      <c r="E447" s="7"/>
      <c r="F447" s="34"/>
      <c r="G447" s="34"/>
      <c r="H447" s="7"/>
      <c r="I447" s="7"/>
      <c r="J447" s="7"/>
      <c r="K447" s="7"/>
      <c r="L447" s="7"/>
    </row>
    <row r="448" spans="1:12" x14ac:dyDescent="0.25">
      <c r="A448" s="7"/>
      <c r="B448" s="7"/>
      <c r="C448" s="7"/>
      <c r="D448" s="7"/>
      <c r="E448" s="7"/>
      <c r="F448" s="34"/>
      <c r="G448" s="34"/>
      <c r="H448" s="7"/>
      <c r="I448" s="7"/>
      <c r="J448" s="7"/>
      <c r="K448" s="7"/>
      <c r="L448" s="7"/>
    </row>
    <row r="449" spans="1:12" x14ac:dyDescent="0.25">
      <c r="A449" s="7"/>
      <c r="B449" s="7"/>
      <c r="C449" s="7"/>
      <c r="D449" s="7"/>
      <c r="E449" s="7"/>
      <c r="F449" s="34"/>
      <c r="G449" s="34"/>
      <c r="H449" s="7"/>
      <c r="I449" s="7"/>
      <c r="J449" s="7"/>
      <c r="K449" s="7"/>
      <c r="L449" s="7"/>
    </row>
    <row r="450" spans="1:12" x14ac:dyDescent="0.25">
      <c r="A450" s="7"/>
      <c r="B450" s="7"/>
      <c r="C450" s="7"/>
      <c r="D450" s="7"/>
      <c r="E450" s="7"/>
      <c r="F450" s="34"/>
      <c r="G450" s="34"/>
      <c r="H450" s="7"/>
      <c r="I450" s="7"/>
      <c r="J450" s="7"/>
      <c r="K450" s="7"/>
      <c r="L450" s="7"/>
    </row>
    <row r="451" spans="1:12" x14ac:dyDescent="0.25">
      <c r="A451" s="7"/>
      <c r="B451" s="7"/>
      <c r="C451" s="7"/>
      <c r="D451" s="7"/>
      <c r="E451" s="7"/>
      <c r="F451" s="34"/>
      <c r="G451" s="34"/>
      <c r="H451" s="7"/>
      <c r="I451" s="7"/>
      <c r="J451" s="7"/>
      <c r="K451" s="7"/>
      <c r="L451" s="7"/>
    </row>
    <row r="452" spans="1:12" x14ac:dyDescent="0.25">
      <c r="A452" s="7"/>
      <c r="B452" s="7"/>
      <c r="C452" s="7"/>
      <c r="D452" s="7"/>
      <c r="E452" s="7"/>
      <c r="F452" s="34"/>
      <c r="G452" s="34"/>
      <c r="H452" s="7"/>
      <c r="I452" s="7"/>
      <c r="J452" s="7"/>
      <c r="K452" s="7"/>
      <c r="L452" s="7"/>
    </row>
    <row r="453" spans="1:12" x14ac:dyDescent="0.25">
      <c r="A453" s="7"/>
      <c r="B453" s="7"/>
      <c r="C453" s="7"/>
      <c r="D453" s="7"/>
      <c r="E453" s="7"/>
      <c r="F453" s="34"/>
      <c r="G453" s="34"/>
      <c r="H453" s="7"/>
      <c r="I453" s="7"/>
      <c r="J453" s="7"/>
      <c r="K453" s="7"/>
      <c r="L453" s="7"/>
    </row>
    <row r="454" spans="1:12" x14ac:dyDescent="0.25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</row>
    <row r="455" spans="1:12" x14ac:dyDescent="0.25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</row>
    <row r="456" spans="1:12" x14ac:dyDescent="0.25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</row>
    <row r="457" spans="1:12" x14ac:dyDescent="0.25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</row>
    <row r="458" spans="1:12" x14ac:dyDescent="0.25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</row>
    <row r="459" spans="1:12" x14ac:dyDescent="0.25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</row>
    <row r="460" spans="1:12" x14ac:dyDescent="0.25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</row>
    <row r="461" spans="1:12" x14ac:dyDescent="0.25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</row>
    <row r="462" spans="1:12" x14ac:dyDescent="0.25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</row>
    <row r="463" spans="1:12" x14ac:dyDescent="0.25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</row>
    <row r="464" spans="1:12" x14ac:dyDescent="0.25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</row>
    <row r="465" spans="1:12" x14ac:dyDescent="0.25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</row>
    <row r="466" spans="1:12" x14ac:dyDescent="0.25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</row>
    <row r="467" spans="1:12" x14ac:dyDescent="0.25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</row>
    <row r="468" spans="1:12" x14ac:dyDescent="0.25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</row>
    <row r="469" spans="1:12" x14ac:dyDescent="0.25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</row>
    <row r="470" spans="1:12" x14ac:dyDescent="0.25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</row>
    <row r="471" spans="1:12" x14ac:dyDescent="0.25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</row>
    <row r="472" spans="1:12" x14ac:dyDescent="0.25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</row>
    <row r="473" spans="1:12" x14ac:dyDescent="0.25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</row>
    <row r="474" spans="1:12" x14ac:dyDescent="0.25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</row>
    <row r="475" spans="1:12" x14ac:dyDescent="0.25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</row>
    <row r="476" spans="1:12" x14ac:dyDescent="0.25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</row>
    <row r="477" spans="1:12" x14ac:dyDescent="0.25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</row>
    <row r="478" spans="1:12" x14ac:dyDescent="0.25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</row>
    <row r="479" spans="1:12" x14ac:dyDescent="0.25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</row>
    <row r="480" spans="1:12" x14ac:dyDescent="0.25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</row>
    <row r="481" spans="1:12" x14ac:dyDescent="0.25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</row>
    <row r="482" spans="1:12" x14ac:dyDescent="0.25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</row>
    <row r="483" spans="1:12" x14ac:dyDescent="0.25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</row>
    <row r="484" spans="1:12" x14ac:dyDescent="0.25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</row>
    <row r="485" spans="1:12" x14ac:dyDescent="0.25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</row>
    <row r="486" spans="1:12" x14ac:dyDescent="0.25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</row>
    <row r="487" spans="1:12" x14ac:dyDescent="0.25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</row>
    <row r="488" spans="1:12" x14ac:dyDescent="0.25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</row>
    <row r="489" spans="1:12" x14ac:dyDescent="0.25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</row>
    <row r="490" spans="1:12" x14ac:dyDescent="0.25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</row>
    <row r="491" spans="1:12" x14ac:dyDescent="0.25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</row>
    <row r="492" spans="1:12" x14ac:dyDescent="0.25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</row>
    <row r="493" spans="1:12" x14ac:dyDescent="0.25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</row>
    <row r="494" spans="1:12" x14ac:dyDescent="0.25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</row>
    <row r="495" spans="1:12" x14ac:dyDescent="0.25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</row>
    <row r="496" spans="1:12" x14ac:dyDescent="0.25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</row>
    <row r="497" spans="1:12" x14ac:dyDescent="0.25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</row>
    <row r="498" spans="1:12" x14ac:dyDescent="0.25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</row>
    <row r="499" spans="1:12" x14ac:dyDescent="0.25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</row>
    <row r="500" spans="1:12" x14ac:dyDescent="0.25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</row>
    <row r="501" spans="1:12" x14ac:dyDescent="0.25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</row>
    <row r="502" spans="1:12" x14ac:dyDescent="0.25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</row>
    <row r="503" spans="1:12" x14ac:dyDescent="0.25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</row>
    <row r="504" spans="1:12" x14ac:dyDescent="0.25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</row>
    <row r="505" spans="1:12" x14ac:dyDescent="0.25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</row>
    <row r="506" spans="1:12" x14ac:dyDescent="0.25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</row>
    <row r="507" spans="1:12" x14ac:dyDescent="0.25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</row>
    <row r="508" spans="1:12" x14ac:dyDescent="0.25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</row>
    <row r="509" spans="1:12" x14ac:dyDescent="0.25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</row>
    <row r="510" spans="1:12" x14ac:dyDescent="0.25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</row>
    <row r="511" spans="1:12" x14ac:dyDescent="0.25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</row>
    <row r="512" spans="1:12" x14ac:dyDescent="0.25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</row>
    <row r="513" spans="1:12" x14ac:dyDescent="0.25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</row>
    <row r="514" spans="1:12" x14ac:dyDescent="0.25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</row>
    <row r="515" spans="1:12" x14ac:dyDescent="0.25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</row>
    <row r="516" spans="1:12" x14ac:dyDescent="0.25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</row>
    <row r="517" spans="1:12" x14ac:dyDescent="0.25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</row>
    <row r="518" spans="1:12" x14ac:dyDescent="0.25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</row>
    <row r="519" spans="1:12" x14ac:dyDescent="0.25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</row>
    <row r="520" spans="1:12" x14ac:dyDescent="0.25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</row>
    <row r="521" spans="1:12" x14ac:dyDescent="0.25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</row>
    <row r="522" spans="1:12" x14ac:dyDescent="0.25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</row>
    <row r="523" spans="1:12" x14ac:dyDescent="0.25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</row>
    <row r="524" spans="1:12" x14ac:dyDescent="0.25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</row>
    <row r="525" spans="1:12" x14ac:dyDescent="0.25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</row>
    <row r="526" spans="1:12" x14ac:dyDescent="0.25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</row>
    <row r="527" spans="1:12" x14ac:dyDescent="0.25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</row>
    <row r="528" spans="1:12" x14ac:dyDescent="0.25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</row>
    <row r="529" spans="1:12" x14ac:dyDescent="0.25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</row>
    <row r="530" spans="1:12" x14ac:dyDescent="0.25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</row>
    <row r="531" spans="1:12" x14ac:dyDescent="0.25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</row>
    <row r="532" spans="1:12" x14ac:dyDescent="0.25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</row>
    <row r="533" spans="1:12" x14ac:dyDescent="0.25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</row>
    <row r="534" spans="1:12" x14ac:dyDescent="0.25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</row>
    <row r="535" spans="1:12" x14ac:dyDescent="0.25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</row>
    <row r="536" spans="1:12" x14ac:dyDescent="0.25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</row>
    <row r="537" spans="1:12" x14ac:dyDescent="0.25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</row>
    <row r="538" spans="1:12" x14ac:dyDescent="0.25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</row>
    <row r="539" spans="1:12" x14ac:dyDescent="0.25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</row>
    <row r="540" spans="1:12" x14ac:dyDescent="0.25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</row>
    <row r="541" spans="1:12" x14ac:dyDescent="0.25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</row>
    <row r="542" spans="1:12" x14ac:dyDescent="0.25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</row>
    <row r="543" spans="1:12" x14ac:dyDescent="0.25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</row>
    <row r="544" spans="1:12" x14ac:dyDescent="0.25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</row>
    <row r="545" spans="1:12" x14ac:dyDescent="0.25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</row>
    <row r="546" spans="1:12" x14ac:dyDescent="0.25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</row>
    <row r="547" spans="1:12" x14ac:dyDescent="0.25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</row>
    <row r="548" spans="1:12" x14ac:dyDescent="0.25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</row>
    <row r="549" spans="1:12" x14ac:dyDescent="0.25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</row>
    <row r="550" spans="1:12" x14ac:dyDescent="0.25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</row>
    <row r="551" spans="1:12" x14ac:dyDescent="0.25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</row>
    <row r="552" spans="1:12" x14ac:dyDescent="0.25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</row>
    <row r="553" spans="1:12" x14ac:dyDescent="0.25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</row>
    <row r="554" spans="1:12" x14ac:dyDescent="0.25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</row>
    <row r="555" spans="1:12" x14ac:dyDescent="0.25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</row>
    <row r="556" spans="1:12" x14ac:dyDescent="0.25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</row>
    <row r="557" spans="1:12" x14ac:dyDescent="0.25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</row>
    <row r="558" spans="1:12" x14ac:dyDescent="0.25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</row>
    <row r="559" spans="1:12" x14ac:dyDescent="0.25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</row>
    <row r="560" spans="1:12" x14ac:dyDescent="0.25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</row>
    <row r="561" spans="1:12" x14ac:dyDescent="0.25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</row>
    <row r="562" spans="1:12" x14ac:dyDescent="0.25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</row>
    <row r="563" spans="1:12" x14ac:dyDescent="0.25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</row>
    <row r="564" spans="1:12" x14ac:dyDescent="0.25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</row>
    <row r="565" spans="1:12" x14ac:dyDescent="0.25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</row>
    <row r="566" spans="1:12" x14ac:dyDescent="0.25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</row>
    <row r="567" spans="1:12" x14ac:dyDescent="0.25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</row>
    <row r="568" spans="1:12" x14ac:dyDescent="0.25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</row>
    <row r="569" spans="1:12" x14ac:dyDescent="0.25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</row>
    <row r="570" spans="1:12" x14ac:dyDescent="0.25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</row>
    <row r="571" spans="1:12" x14ac:dyDescent="0.25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</row>
    <row r="572" spans="1:12" x14ac:dyDescent="0.25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</row>
    <row r="573" spans="1:12" x14ac:dyDescent="0.25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</row>
    <row r="574" spans="1:12" x14ac:dyDescent="0.25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</row>
    <row r="575" spans="1:12" x14ac:dyDescent="0.25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</row>
    <row r="576" spans="1:12" x14ac:dyDescent="0.25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</row>
    <row r="577" spans="1:12" x14ac:dyDescent="0.25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</row>
    <row r="578" spans="1:12" x14ac:dyDescent="0.25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</row>
    <row r="579" spans="1:12" x14ac:dyDescent="0.25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</row>
    <row r="580" spans="1:12" x14ac:dyDescent="0.25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</row>
    <row r="581" spans="1:12" x14ac:dyDescent="0.25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</row>
    <row r="582" spans="1:12" x14ac:dyDescent="0.25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</row>
    <row r="583" spans="1:12" x14ac:dyDescent="0.25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</row>
    <row r="584" spans="1:12" x14ac:dyDescent="0.25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</row>
    <row r="585" spans="1:12" x14ac:dyDescent="0.25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</row>
    <row r="586" spans="1:12" x14ac:dyDescent="0.25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</row>
    <row r="587" spans="1:12" x14ac:dyDescent="0.25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</row>
    <row r="588" spans="1:12" x14ac:dyDescent="0.25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</row>
    <row r="589" spans="1:12" x14ac:dyDescent="0.25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</row>
    <row r="590" spans="1:12" x14ac:dyDescent="0.25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</row>
    <row r="591" spans="1:12" x14ac:dyDescent="0.25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</row>
    <row r="592" spans="1:12" x14ac:dyDescent="0.25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</row>
    <row r="593" spans="1:12" x14ac:dyDescent="0.25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</row>
    <row r="594" spans="1:12" x14ac:dyDescent="0.25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</row>
    <row r="595" spans="1:12" x14ac:dyDescent="0.25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</row>
    <row r="596" spans="1:12" x14ac:dyDescent="0.25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</row>
    <row r="597" spans="1:12" x14ac:dyDescent="0.25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</row>
    <row r="598" spans="1:12" x14ac:dyDescent="0.25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</row>
    <row r="599" spans="1:12" x14ac:dyDescent="0.25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</row>
    <row r="600" spans="1:12" x14ac:dyDescent="0.25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</row>
    <row r="601" spans="1:12" x14ac:dyDescent="0.25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</row>
    <row r="602" spans="1:12" x14ac:dyDescent="0.25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</row>
    <row r="603" spans="1:12" x14ac:dyDescent="0.25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</row>
    <row r="604" spans="1:12" x14ac:dyDescent="0.25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</row>
    <row r="605" spans="1:12" x14ac:dyDescent="0.25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</row>
    <row r="606" spans="1:12" x14ac:dyDescent="0.25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</row>
    <row r="607" spans="1:12" x14ac:dyDescent="0.25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</row>
    <row r="608" spans="1:12" x14ac:dyDescent="0.25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</row>
    <row r="609" spans="1:12" x14ac:dyDescent="0.25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</row>
    <row r="610" spans="1:12" x14ac:dyDescent="0.25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</row>
    <row r="611" spans="1:12" x14ac:dyDescent="0.25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</row>
    <row r="612" spans="1:12" x14ac:dyDescent="0.25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</row>
    <row r="613" spans="1:12" x14ac:dyDescent="0.25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</row>
    <row r="614" spans="1:12" x14ac:dyDescent="0.25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</row>
    <row r="615" spans="1:12" x14ac:dyDescent="0.25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</row>
    <row r="616" spans="1:12" x14ac:dyDescent="0.25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</row>
    <row r="617" spans="1:12" x14ac:dyDescent="0.25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</row>
    <row r="618" spans="1:12" x14ac:dyDescent="0.25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</row>
    <row r="619" spans="1:12" x14ac:dyDescent="0.25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</row>
    <row r="620" spans="1:12" x14ac:dyDescent="0.25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</row>
    <row r="621" spans="1:12" x14ac:dyDescent="0.25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</row>
    <row r="622" spans="1:12" x14ac:dyDescent="0.25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</row>
    <row r="623" spans="1:12" x14ac:dyDescent="0.25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</row>
    <row r="624" spans="1:12" x14ac:dyDescent="0.25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</row>
    <row r="625" spans="1:12" x14ac:dyDescent="0.25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</row>
    <row r="626" spans="1:12" x14ac:dyDescent="0.25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</row>
    <row r="627" spans="1:12" x14ac:dyDescent="0.25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</row>
    <row r="628" spans="1:12" x14ac:dyDescent="0.25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</row>
    <row r="629" spans="1:12" x14ac:dyDescent="0.25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</row>
    <row r="630" spans="1:12" x14ac:dyDescent="0.25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</row>
    <row r="631" spans="1:12" x14ac:dyDescent="0.25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</row>
    <row r="632" spans="1:12" x14ac:dyDescent="0.25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</row>
    <row r="633" spans="1:12" x14ac:dyDescent="0.25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</row>
    <row r="634" spans="1:12" x14ac:dyDescent="0.25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</row>
    <row r="635" spans="1:12" x14ac:dyDescent="0.25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</row>
    <row r="636" spans="1:12" x14ac:dyDescent="0.25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</row>
    <row r="637" spans="1:12" x14ac:dyDescent="0.25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</row>
    <row r="638" spans="1:12" x14ac:dyDescent="0.25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</row>
    <row r="639" spans="1:12" x14ac:dyDescent="0.25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</row>
    <row r="640" spans="1:12" x14ac:dyDescent="0.25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</row>
    <row r="641" spans="1:12" x14ac:dyDescent="0.25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</row>
    <row r="642" spans="1:12" x14ac:dyDescent="0.25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</row>
    <row r="643" spans="1:12" x14ac:dyDescent="0.25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</row>
    <row r="644" spans="1:12" x14ac:dyDescent="0.25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</row>
    <row r="645" spans="1:12" x14ac:dyDescent="0.25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</row>
    <row r="646" spans="1:12" x14ac:dyDescent="0.25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</row>
    <row r="647" spans="1:12" x14ac:dyDescent="0.25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</row>
    <row r="648" spans="1:12" x14ac:dyDescent="0.25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</row>
    <row r="649" spans="1:12" x14ac:dyDescent="0.25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</row>
    <row r="650" spans="1:12" x14ac:dyDescent="0.25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</row>
    <row r="651" spans="1:12" x14ac:dyDescent="0.25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</row>
    <row r="652" spans="1:12" x14ac:dyDescent="0.25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</row>
    <row r="653" spans="1:12" x14ac:dyDescent="0.25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</row>
    <row r="654" spans="1:12" x14ac:dyDescent="0.25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</row>
    <row r="655" spans="1:12" x14ac:dyDescent="0.25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</row>
    <row r="656" spans="1:12" x14ac:dyDescent="0.25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</row>
    <row r="657" spans="1:12" x14ac:dyDescent="0.25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</row>
    <row r="658" spans="1:12" x14ac:dyDescent="0.25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</row>
    <row r="659" spans="1:12" x14ac:dyDescent="0.25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</row>
    <row r="660" spans="1:12" x14ac:dyDescent="0.25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</row>
    <row r="661" spans="1:12" x14ac:dyDescent="0.25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</row>
    <row r="662" spans="1:12" x14ac:dyDescent="0.25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</row>
    <row r="663" spans="1:12" x14ac:dyDescent="0.25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</row>
    <row r="664" spans="1:12" x14ac:dyDescent="0.25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</row>
    <row r="665" spans="1:12" x14ac:dyDescent="0.25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</row>
    <row r="666" spans="1:12" x14ac:dyDescent="0.25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</row>
    <row r="667" spans="1:12" x14ac:dyDescent="0.25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</row>
    <row r="668" spans="1:12" x14ac:dyDescent="0.25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</row>
    <row r="669" spans="1:12" x14ac:dyDescent="0.25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</row>
    <row r="670" spans="1:12" x14ac:dyDescent="0.25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</row>
    <row r="671" spans="1:12" x14ac:dyDescent="0.25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</row>
    <row r="672" spans="1:12" x14ac:dyDescent="0.25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</row>
    <row r="673" spans="1:12" x14ac:dyDescent="0.25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</row>
    <row r="674" spans="1:12" x14ac:dyDescent="0.25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</row>
    <row r="675" spans="1:12" x14ac:dyDescent="0.25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</row>
    <row r="676" spans="1:12" x14ac:dyDescent="0.25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</row>
    <row r="677" spans="1:12" x14ac:dyDescent="0.25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</row>
    <row r="678" spans="1:12" x14ac:dyDescent="0.25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</row>
    <row r="679" spans="1:12" x14ac:dyDescent="0.25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</row>
    <row r="680" spans="1:12" x14ac:dyDescent="0.25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</row>
    <row r="681" spans="1:12" x14ac:dyDescent="0.25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</row>
    <row r="682" spans="1:12" x14ac:dyDescent="0.25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</row>
    <row r="683" spans="1:12" x14ac:dyDescent="0.25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</row>
    <row r="684" spans="1:12" x14ac:dyDescent="0.25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</row>
    <row r="685" spans="1:12" x14ac:dyDescent="0.25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</row>
    <row r="686" spans="1:12" x14ac:dyDescent="0.25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</row>
    <row r="687" spans="1:12" x14ac:dyDescent="0.25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</row>
    <row r="688" spans="1:12" x14ac:dyDescent="0.25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</row>
    <row r="689" spans="1:12" x14ac:dyDescent="0.25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</row>
    <row r="690" spans="1:12" x14ac:dyDescent="0.25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</row>
    <row r="691" spans="1:12" x14ac:dyDescent="0.25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</row>
    <row r="692" spans="1:12" x14ac:dyDescent="0.25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</row>
    <row r="693" spans="1:12" x14ac:dyDescent="0.25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</row>
    <row r="694" spans="1:12" x14ac:dyDescent="0.25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</row>
    <row r="695" spans="1:12" x14ac:dyDescent="0.25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</row>
    <row r="696" spans="1:12" x14ac:dyDescent="0.25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</row>
    <row r="697" spans="1:12" x14ac:dyDescent="0.25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</row>
    <row r="698" spans="1:12" x14ac:dyDescent="0.25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</row>
    <row r="699" spans="1:12" x14ac:dyDescent="0.25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</row>
    <row r="700" spans="1:12" x14ac:dyDescent="0.25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</row>
    <row r="701" spans="1:12" x14ac:dyDescent="0.25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</row>
    <row r="702" spans="1:12" x14ac:dyDescent="0.25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</row>
    <row r="703" spans="1:12" x14ac:dyDescent="0.25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</row>
    <row r="704" spans="1:12" x14ac:dyDescent="0.25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</row>
    <row r="705" spans="1:12" x14ac:dyDescent="0.25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</row>
    <row r="706" spans="1:12" x14ac:dyDescent="0.25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</row>
    <row r="707" spans="1:12" x14ac:dyDescent="0.25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</row>
    <row r="708" spans="1:12" x14ac:dyDescent="0.25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</row>
    <row r="709" spans="1:12" x14ac:dyDescent="0.25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</row>
    <row r="710" spans="1:12" x14ac:dyDescent="0.25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</row>
    <row r="711" spans="1:12" x14ac:dyDescent="0.25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</row>
    <row r="712" spans="1:12" x14ac:dyDescent="0.25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</row>
    <row r="713" spans="1:12" x14ac:dyDescent="0.25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</row>
    <row r="714" spans="1:12" x14ac:dyDescent="0.25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</row>
    <row r="715" spans="1:12" x14ac:dyDescent="0.25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</row>
    <row r="716" spans="1:12" x14ac:dyDescent="0.25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</row>
    <row r="717" spans="1:12" x14ac:dyDescent="0.25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</row>
    <row r="718" spans="1:12" x14ac:dyDescent="0.25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</row>
    <row r="719" spans="1:12" x14ac:dyDescent="0.25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</row>
    <row r="720" spans="1:12" x14ac:dyDescent="0.25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</row>
    <row r="721" spans="1:12" x14ac:dyDescent="0.25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</row>
    <row r="722" spans="1:12" x14ac:dyDescent="0.25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</row>
    <row r="723" spans="1:12" x14ac:dyDescent="0.25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</row>
    <row r="724" spans="1:12" x14ac:dyDescent="0.25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</row>
    <row r="725" spans="1:12" x14ac:dyDescent="0.25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</row>
    <row r="726" spans="1:12" x14ac:dyDescent="0.25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</row>
    <row r="727" spans="1:12" x14ac:dyDescent="0.25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</row>
    <row r="728" spans="1:12" x14ac:dyDescent="0.25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</row>
    <row r="729" spans="1:12" x14ac:dyDescent="0.25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</row>
    <row r="730" spans="1:12" x14ac:dyDescent="0.25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</row>
    <row r="731" spans="1:12" x14ac:dyDescent="0.25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</row>
    <row r="732" spans="1:12" x14ac:dyDescent="0.25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</row>
    <row r="733" spans="1:12" x14ac:dyDescent="0.25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</row>
    <row r="734" spans="1:12" x14ac:dyDescent="0.25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</row>
    <row r="735" spans="1:12" x14ac:dyDescent="0.25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</row>
    <row r="736" spans="1:12" x14ac:dyDescent="0.25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</row>
    <row r="737" spans="1:12" x14ac:dyDescent="0.25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</row>
    <row r="738" spans="1:12" x14ac:dyDescent="0.25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</row>
    <row r="739" spans="1:12" x14ac:dyDescent="0.25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</row>
    <row r="740" spans="1:12" x14ac:dyDescent="0.25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</row>
    <row r="741" spans="1:12" x14ac:dyDescent="0.25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</row>
    <row r="742" spans="1:12" x14ac:dyDescent="0.25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</row>
    <row r="743" spans="1:12" x14ac:dyDescent="0.25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</row>
    <row r="744" spans="1:12" x14ac:dyDescent="0.25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</row>
    <row r="745" spans="1:12" x14ac:dyDescent="0.25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</row>
    <row r="746" spans="1:12" x14ac:dyDescent="0.25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</row>
    <row r="747" spans="1:12" x14ac:dyDescent="0.25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</row>
    <row r="748" spans="1:12" x14ac:dyDescent="0.25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</row>
    <row r="749" spans="1:12" x14ac:dyDescent="0.25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</row>
    <row r="750" spans="1:12" x14ac:dyDescent="0.25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</row>
    <row r="751" spans="1:12" x14ac:dyDescent="0.25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</row>
    <row r="752" spans="1:12" x14ac:dyDescent="0.25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</row>
    <row r="753" spans="1:12" x14ac:dyDescent="0.25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</row>
    <row r="754" spans="1:12" x14ac:dyDescent="0.25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</row>
    <row r="755" spans="1:12" x14ac:dyDescent="0.25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</row>
    <row r="756" spans="1:12" x14ac:dyDescent="0.25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</row>
    <row r="757" spans="1:12" x14ac:dyDescent="0.25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</row>
    <row r="758" spans="1:12" x14ac:dyDescent="0.25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</row>
    <row r="759" spans="1:12" x14ac:dyDescent="0.25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</row>
    <row r="760" spans="1:12" x14ac:dyDescent="0.25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</row>
    <row r="761" spans="1:12" x14ac:dyDescent="0.25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</row>
    <row r="762" spans="1:12" x14ac:dyDescent="0.25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</row>
    <row r="763" spans="1:12" x14ac:dyDescent="0.25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</row>
    <row r="764" spans="1:12" x14ac:dyDescent="0.25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</row>
    <row r="765" spans="1:12" x14ac:dyDescent="0.25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</row>
    <row r="766" spans="1:12" x14ac:dyDescent="0.25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</row>
    <row r="767" spans="1:12" x14ac:dyDescent="0.25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</row>
    <row r="768" spans="1:12" x14ac:dyDescent="0.25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</row>
    <row r="769" spans="1:12" x14ac:dyDescent="0.25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</row>
    <row r="770" spans="1:12" x14ac:dyDescent="0.25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</row>
    <row r="771" spans="1:12" x14ac:dyDescent="0.25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</row>
    <row r="772" spans="1:12" x14ac:dyDescent="0.25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</row>
    <row r="773" spans="1:12" x14ac:dyDescent="0.25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</row>
    <row r="774" spans="1:12" x14ac:dyDescent="0.25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</row>
    <row r="775" spans="1:12" x14ac:dyDescent="0.25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</row>
    <row r="776" spans="1:12" x14ac:dyDescent="0.25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</row>
    <row r="777" spans="1:12" x14ac:dyDescent="0.25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</row>
    <row r="778" spans="1:12" x14ac:dyDescent="0.25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</row>
    <row r="779" spans="1:12" x14ac:dyDescent="0.25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</row>
    <row r="780" spans="1:12" x14ac:dyDescent="0.25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</row>
    <row r="781" spans="1:12" x14ac:dyDescent="0.25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</row>
    <row r="782" spans="1:12" x14ac:dyDescent="0.25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</row>
    <row r="783" spans="1:12" x14ac:dyDescent="0.25">
      <c r="F783" s="7"/>
    </row>
    <row r="784" spans="1:12" x14ac:dyDescent="0.25">
      <c r="F784" s="7"/>
    </row>
    <row r="785" spans="6:6" x14ac:dyDescent="0.25">
      <c r="F785" s="7"/>
    </row>
    <row r="786" spans="6:6" x14ac:dyDescent="0.25">
      <c r="F786" s="7"/>
    </row>
  </sheetData>
  <mergeCells count="5">
    <mergeCell ref="A9:D9"/>
    <mergeCell ref="A10:B10"/>
    <mergeCell ref="A205:D205"/>
    <mergeCell ref="A206:D206"/>
    <mergeCell ref="A207:D207"/>
  </mergeCells>
  <printOptions horizontalCentered="1"/>
  <pageMargins left="0" right="0" top="0" bottom="0" header="0" footer="0"/>
  <pageSetup scale="60" orientation="portrait" horizontalDpi="300" verticalDpi="300" r:id="rId1"/>
  <headerFooter>
    <oddHeader>&amp;C&amp;"-,Negrita"&amp;14XV AYUNTAMIENTO DE COMONDU, B.C.S.
 PRESUPUESTO DE INGRESOS
RECAUDADO 4TO TRIMESTRE 2017</oddHeader>
    <oddFooter>&amp;R&amp;P</oddFooter>
  </headerFooter>
  <ignoredErrors>
    <ignoredError sqref="F37" formula="1"/>
  </ignoredErrors>
  <drawing r:id="rId2"/>
  <legacyDrawing r:id="rId3"/>
  <oleObjects>
    <mc:AlternateContent xmlns:mc="http://schemas.openxmlformats.org/markup-compatibility/2006">
      <mc:Choice Requires="x14">
        <oleObject shapeId="2049" r:id="rId4">
          <objectPr defaultSize="0" autoPict="0" r:id="rId5">
            <anchor moveWithCells="1" sizeWithCells="1">
              <from>
                <xdr:col>12</xdr:col>
                <xdr:colOff>514350</xdr:colOff>
                <xdr:row>96</xdr:row>
                <xdr:rowOff>0</xdr:rowOff>
              </from>
              <to>
                <xdr:col>21</xdr:col>
                <xdr:colOff>152400</xdr:colOff>
                <xdr:row>96</xdr:row>
                <xdr:rowOff>0</xdr:rowOff>
              </to>
            </anchor>
          </objectPr>
        </oleObject>
      </mc:Choice>
      <mc:Fallback>
        <oleObject shapeId="2049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iniciativa LI</vt:lpstr>
      <vt:lpstr>PRESUP INGRE 2017</vt:lpstr>
      <vt:lpstr>'iniciativa LI'!Área_de_impresión</vt:lpstr>
      <vt:lpstr>'PRESUP INGRE 2017'!Área_de_impresión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Contabilidad</cp:lastModifiedBy>
  <cp:lastPrinted>2018-03-15T21:27:45Z</cp:lastPrinted>
  <dcterms:created xsi:type="dcterms:W3CDTF">2018-02-08T17:37:06Z</dcterms:created>
  <dcterms:modified xsi:type="dcterms:W3CDTF">2018-03-15T21:32:34Z</dcterms:modified>
</cp:coreProperties>
</file>